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مهلت‌ها" sheetId="1" state="visible" r:id="rId1"/>
    <sheet name="تعطیلات" sheetId="2" state="visible" r:id="rId2"/>
    <sheet name="راهنما" sheetId="3" state="visible" r:id="rId3"/>
    <sheet name="cal" sheetId="4" state="hidden" r:id="rId4"/>
  </sheets>
  <definedNames>
    <definedName name="_xlnm.Print_Titles" localSheetId="0">'مهلت‌ها'!$8:$8</definedName>
    <definedName name="_xlnm.Print_Area" localSheetId="0">'مهلت‌ها'!$A$1:$H$158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7">
    <font>
      <name val="Calibri"/>
      <family val="2"/>
      <color theme="1"/>
      <sz val="11"/>
      <scheme val="minor"/>
    </font>
    <font>
      <name val="Vazirmatn"/>
      <sz val="10"/>
    </font>
    <font>
      <name val="Vazirmatn"/>
      <b val="1"/>
      <color rgb="00FFFFFF"/>
      <sz val="16"/>
    </font>
    <font>
      <name val="Vazirmatn"/>
      <color rgb="00CBD5E1"/>
      <sz val="9"/>
    </font>
    <font>
      <name val="Vazirmatn"/>
      <b val="1"/>
      <color rgb="00FFFFFF"/>
      <sz val="10"/>
    </font>
    <font>
      <name val="Vazirmatn"/>
      <color rgb="000000FF"/>
      <sz val="10"/>
    </font>
    <font>
      <name val="Vazirmatn"/>
      <b val="1"/>
      <sz val="10"/>
    </font>
    <font>
      <name val="Vazirmatn"/>
      <b val="1"/>
      <color rgb="002563EB"/>
      <sz val="10"/>
    </font>
    <font>
      <name val="Vazirmatn"/>
      <color rgb="0094A3B8"/>
      <sz val="10"/>
    </font>
    <font>
      <name val="Vazirmatn"/>
      <b val="1"/>
      <color rgb="0064748B"/>
      <sz val="9"/>
    </font>
    <font>
      <name val="Vazirmatn"/>
      <b val="1"/>
      <color rgb="00DC2626"/>
      <sz val="20"/>
    </font>
    <font>
      <name val="Vazirmatn"/>
      <b val="1"/>
      <color rgb="00B45309"/>
      <sz val="20"/>
    </font>
    <font>
      <name val="Vazirmatn"/>
      <b val="1"/>
      <color rgb="002563EB"/>
      <sz val="13"/>
    </font>
    <font>
      <name val="Vazirmatn"/>
      <b val="1"/>
      <sz val="15"/>
    </font>
    <font>
      <name val="Vazirmatn"/>
      <sz val="11"/>
    </font>
    <font>
      <name val="Vazirmatn"/>
      <b val="1"/>
      <sz val="11"/>
    </font>
    <font>
      <name val="Vazirmatn"/>
      <sz val="9"/>
    </font>
  </fonts>
  <fills count="6">
    <fill>
      <patternFill/>
    </fill>
    <fill>
      <patternFill patternType="gray125"/>
    </fill>
    <fill>
      <patternFill patternType="solid">
        <fgColor rgb="000B0F19"/>
      </patternFill>
    </fill>
    <fill>
      <patternFill patternType="solid">
        <fgColor rgb="002563EB"/>
      </patternFill>
    </fill>
    <fill>
      <patternFill patternType="solid">
        <fgColor rgb="00FFF4CC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1" fillId="0" borderId="0"/>
  </cellStyleXfs>
  <cellXfs count="24">
    <xf numFmtId="0" fontId="0" fillId="0" borderId="0" pivotButton="0" quotePrefix="0" xfId="0"/>
    <xf numFmtId="0" fontId="2" fillId="2" borderId="0" applyAlignment="1" pivotButton="0" quotePrefix="0" xfId="0">
      <alignment horizontal="right" vertical="center" wrapText="1" readingOrder="2"/>
    </xf>
    <xf numFmtId="0" fontId="3" fillId="2" borderId="0" applyAlignment="1" pivotButton="0" quotePrefix="0" xfId="0">
      <alignment horizontal="right" vertical="center" wrapText="1" readingOrder="2"/>
    </xf>
    <xf numFmtId="0" fontId="6" fillId="0" borderId="0" applyAlignment="1" pivotButton="0" quotePrefix="0" xfId="0">
      <alignment horizontal="right" vertical="center" wrapText="1" readingOrder="2"/>
    </xf>
    <xf numFmtId="0" fontId="5" fillId="4" borderId="1" applyAlignment="1" pivotButton="0" quotePrefix="0" xfId="0">
      <alignment horizontal="right" vertical="center" wrapText="1" readingOrder="2"/>
    </xf>
    <xf numFmtId="0" fontId="5" fillId="4" borderId="1" applyAlignment="1" pivotButton="0" quotePrefix="0" xfId="0">
      <alignment horizontal="center" vertical="center" wrapText="1" readingOrder="2"/>
    </xf>
    <xf numFmtId="0" fontId="7" fillId="0" borderId="0" applyAlignment="1" pivotButton="0" quotePrefix="0" xfId="0">
      <alignment horizontal="center" vertical="center" wrapText="1" readingOrder="2"/>
    </xf>
    <xf numFmtId="0" fontId="9" fillId="5" borderId="0" applyAlignment="1" pivotButton="0" quotePrefix="0" xfId="0">
      <alignment horizontal="center" vertical="center" wrapText="1" readingOrder="2"/>
    </xf>
    <xf numFmtId="0" fontId="0" fillId="5" borderId="0" applyAlignment="1" pivotButton="0" quotePrefix="0" xfId="0">
      <alignment horizontal="center" vertical="center" wrapText="1" readingOrder="2"/>
    </xf>
    <xf numFmtId="0" fontId="10" fillId="5" borderId="0" applyAlignment="1" pivotButton="0" quotePrefix="0" xfId="0">
      <alignment horizontal="center" vertical="center" wrapText="1" readingOrder="2"/>
    </xf>
    <xf numFmtId="0" fontId="11" fillId="5" borderId="0" applyAlignment="1" pivotButton="0" quotePrefix="0" xfId="0">
      <alignment horizontal="center" vertical="center" wrapText="1" readingOrder="2"/>
    </xf>
    <xf numFmtId="0" fontId="12" fillId="5" borderId="0" applyAlignment="1" pivotButton="0" quotePrefix="0" xfId="0">
      <alignment horizontal="center" vertical="center" wrapText="1" readingOrder="2"/>
    </xf>
    <xf numFmtId="0" fontId="4" fillId="3" borderId="1" applyAlignment="1" pivotButton="0" quotePrefix="0" xfId="0">
      <alignment horizontal="center" vertical="center" wrapText="1" readingOrder="2"/>
    </xf>
    <xf numFmtId="0" fontId="8" fillId="0" borderId="1" applyAlignment="1" pivotButton="0" quotePrefix="0" xfId="0">
      <alignment horizontal="center" vertical="center" wrapText="1" readingOrder="2"/>
    </xf>
    <xf numFmtId="49" fontId="5" fillId="4" borderId="1" applyAlignment="1" pivotButton="0" quotePrefix="0" xfId="0">
      <alignment horizontal="center" vertical="center" wrapText="1" readingOrder="2"/>
    </xf>
    <xf numFmtId="0" fontId="6" fillId="0" borderId="1" applyAlignment="1" pivotButton="0" quotePrefix="0" xfId="0">
      <alignment horizontal="center" vertical="center" wrapText="1" readingOrder="2"/>
    </xf>
    <xf numFmtId="1" fontId="6" fillId="0" borderId="1" applyAlignment="1" pivotButton="0" quotePrefix="0" xfId="0">
      <alignment horizontal="center" vertical="center" wrapText="1" readingOrder="2"/>
    </xf>
    <xf numFmtId="0" fontId="13" fillId="0" borderId="0" applyAlignment="1" pivotButton="0" quotePrefix="0" xfId="0">
      <alignment horizontal="right" vertical="center" wrapText="1" readingOrder="2"/>
    </xf>
    <xf numFmtId="0" fontId="1" fillId="0" borderId="0" applyAlignment="1" pivotButton="0" quotePrefix="0" xfId="0">
      <alignment horizontal="right" vertical="center" wrapText="1" readingOrder="2"/>
    </xf>
    <xf numFmtId="0" fontId="14" fillId="0" borderId="0" applyAlignment="1" pivotButton="0" quotePrefix="0" xfId="0">
      <alignment horizontal="right" vertical="center" wrapText="1" readingOrder="2"/>
    </xf>
    <xf numFmtId="0" fontId="15" fillId="0" borderId="0" applyAlignment="1" pivotButton="0" quotePrefix="0" xfId="0">
      <alignment horizontal="right" vertical="center" wrapText="1" readingOrder="2"/>
    </xf>
    <xf numFmtId="0" fontId="16" fillId="0" borderId="0" applyAlignment="1" pivotButton="0" quotePrefix="0" xfId="0">
      <alignment horizontal="right" vertical="center" wrapText="1" readingOrder="2"/>
    </xf>
    <xf numFmtId="0" fontId="1" fillId="0" borderId="0" pivotButton="0" quotePrefix="0" xfId="0"/>
    <xf numFmtId="164" fontId="1" fillId="0" borderId="0" pivotButton="0" quotePrefix="0" xfId="0"/>
  </cellXfs>
  <cellStyles count="1">
    <cellStyle name="Normal" xfId="0" builtinId="0" hidden="0"/>
  </cellStyles>
  <dxfs count="4">
    <dxf>
      <font>
        <name val="Vazirmatn"/>
        <b val="1"/>
        <color rgb="00DC2626"/>
      </font>
      <fill>
        <patternFill patternType="solid">
          <fgColor rgb="00FEE2E2"/>
        </patternFill>
      </fill>
    </dxf>
    <dxf>
      <font>
        <name val="Vazirmatn"/>
        <b val="1"/>
        <color rgb="00B45309"/>
      </font>
      <fill>
        <patternFill patternType="solid">
          <fgColor rgb="00FEF3C7"/>
        </patternFill>
      </fill>
    </dxf>
    <dxf>
      <font>
        <name val="Vazirmatn"/>
        <b val="1"/>
        <color rgb="0015803D"/>
      </font>
      <fill>
        <patternFill patternType="solid">
          <fgColor rgb="00DCFCE7"/>
        </patternFill>
      </fill>
    </dxf>
    <dxf>
      <font>
        <name val="Vazirmatn"/>
        <color rgb="00DC2626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158"/>
  <sheetViews>
    <sheetView showGridLines="0" rightToLeft="1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12" customWidth="1" min="3" max="3"/>
    <col width="9" customWidth="1" min="4" max="4"/>
    <col width="9" customWidth="1" min="5" max="5"/>
    <col width="12" customWidth="1" min="6" max="6"/>
    <col width="10" customWidth="1" min="7" max="7"/>
    <col width="13" customWidth="1" min="8" max="8"/>
    <col hidden="1" width="13" customWidth="1" min="11" max="11"/>
    <col hidden="1" width="13" customWidth="1" min="12" max="12"/>
    <col hidden="1" width="13" customWidth="1" min="13" max="13"/>
  </cols>
  <sheetData>
    <row r="1" ht="32" customHeight="1">
      <c r="A1" s="1" t="inlineStr">
        <is>
          <t>ردیاب مهلت‌ها</t>
        </is>
      </c>
    </row>
    <row r="2" ht="22" customHeight="1">
      <c r="A2" s="2" t="inlineStr">
        <is>
          <t>هر مهلت یک ردیف: تاریخ نامه و تعداد روز را بنویسید؛ روز آخر، روزهای مانده و رنگ خودکار است. فقط سلول‌های آبیِ زمینه‌زرد را پر کنید.</t>
        </is>
      </c>
    </row>
    <row r="4">
      <c r="A4" s="3" t="inlineStr">
        <is>
          <t>پروژه</t>
        </is>
      </c>
      <c r="B4" s="4" t="inlineStr">
        <is>
          <t>مجتمع مسکونی نمونه</t>
        </is>
      </c>
      <c r="E4" s="3" t="inlineStr">
        <is>
          <t>تعطیلی</t>
        </is>
      </c>
      <c r="F4" s="5" t="inlineStr">
        <is>
          <t>فقط جمعه</t>
        </is>
      </c>
      <c r="G4" s="3" t="inlineStr">
        <is>
          <t>امروز</t>
        </is>
      </c>
      <c r="H4" s="6">
        <f>IF(TODAY()="","",IFERROR(INDEX(cal!$A$2:$A$52,MATCH(TODAY(),cal!$B$2:$B$52,1))&amp;"/"&amp;TEXT(IF((TODAY()-INDEX(cal!$B$2:$B$52,MATCH(TODAY(),cal!$B$2:$B$52,1)))&lt;186,INT((TODAY()-INDEX(cal!$B$2:$B$52,MATCH(TODAY(),cal!$B$2:$B$52,1)))/31)+1,INT(((TODAY()-INDEX(cal!$B$2:$B$52,MATCH(TODAY(),cal!$B$2:$B$52,1)))-186)/30)+7),"00")&amp;"/"&amp;TEXT(IF((TODAY()-INDEX(cal!$B$2:$B$52,MATCH(TODAY(),cal!$B$2:$B$52,1)))&lt;186,MOD((TODAY()-INDEX(cal!$B$2:$B$52,MATCH(TODAY(),cal!$B$2:$B$52,1))),31)+1,MOD((TODAY()-INDEX(cal!$B$2:$B$52,MATCH(TODAY(),cal!$B$2:$B$52,1)))-186,30)+1),"00"),""))</f>
        <v/>
      </c>
    </row>
    <row r="5" ht="20" customHeight="1">
      <c r="A5" s="7" t="inlineStr">
        <is>
          <t>مهلت گذشته</t>
        </is>
      </c>
      <c r="B5" s="8" t="n"/>
      <c r="C5" s="7" t="inlineStr">
        <is>
          <t>تا ۷ روز دیگر</t>
        </is>
      </c>
      <c r="D5" s="8" t="n"/>
      <c r="E5" s="7" t="inlineStr">
        <is>
          <t>نزدیک‌ترین مهلت</t>
        </is>
      </c>
      <c r="F5" s="8" t="n"/>
      <c r="G5" s="8" t="n"/>
      <c r="H5" s="8" t="n"/>
    </row>
    <row r="6" ht="34" customHeight="1">
      <c r="A6" s="9">
        <f>COUNTIF($G$9:$G$158,"&lt;0")</f>
        <v/>
      </c>
      <c r="B6" s="8" t="n"/>
      <c r="C6" s="10">
        <f>COUNTIFS($G$9:$G$158,"&gt;=0",$G$9:$G$158,"&lt;=7")</f>
        <v/>
      </c>
      <c r="D6" s="8" t="n"/>
      <c r="E6" s="11">
        <f>IFERROR(INDEX($B$9:$B$158,MATCH(SMALL($M$9:$M$158,COUNTIF($G$9:$G$158,"&lt;0")+1),$M$9:$M$158,0))&amp;CHAR(10)&amp;IF(SMALL($M$9:$M$158,COUNTIF($G$9:$G$158,"&lt;0")+1)="","",IFERROR(INDEX(cal!$A$2:$A$52,MATCH(SMALL($M$9:$M$158,COUNTIF($G$9:$G$158,"&lt;0")+1),cal!$B$2:$B$52,1))&amp;"/"&amp;TEXT(IF((SMALL($M$9:$M$158,COUNTIF($G$9:$G$158,"&lt;0")+1)-INDEX(cal!$B$2:$B$52,MATCH(SMALL($M$9:$M$158,COUNTIF($G$9:$G$158,"&lt;0")+1),cal!$B$2:$B$52,1)))&lt;186,INT((SMALL($M$9:$M$158,COUNTIF($G$9:$G$158,"&lt;0")+1)-INDEX(cal!$B$2:$B$52,MATCH(SMALL($M$9:$M$158,COUNTIF($G$9:$G$158,"&lt;0")+1),cal!$B$2:$B$52,1)))/31)+1,INT(((SMALL($M$9:$M$158,COUNTIF($G$9:$G$158,"&lt;0")+1)-INDEX(cal!$B$2:$B$52,MATCH(SMALL($M$9:$M$158,COUNTIF($G$9:$G$158,"&lt;0")+1),cal!$B$2:$B$52,1)))-186)/30)+7),"00")&amp;"/"&amp;TEXT(IF((SMALL($M$9:$M$158,COUNTIF($G$9:$G$158,"&lt;0")+1)-INDEX(cal!$B$2:$B$52,MATCH(SMALL($M$9:$M$158,COUNTIF($G$9:$G$158,"&lt;0")+1),cal!$B$2:$B$52,1)))&lt;186,MOD((SMALL($M$9:$M$158,COUNTIF($G$9:$G$158,"&lt;0")+1)-INDEX(cal!$B$2:$B$52,MATCH(SMALL($M$9:$M$158,COUNTIF($G$9:$G$158,"&lt;0")+1),cal!$B$2:$B$52,1))),31)+1,MOD((SMALL($M$9:$M$158,COUNTIF($G$9:$G$158,"&lt;0")+1)-INDEX(cal!$B$2:$B$52,MATCH(SMALL($M$9:$M$158,COUNTIF($G$9:$G$158,"&lt;0")+1),cal!$B$2:$B$52,1)))-186,30)+1),"00"),"")),"—")</f>
        <v/>
      </c>
      <c r="F6" s="8" t="n"/>
      <c r="G6" s="8" t="n"/>
      <c r="H6" s="8" t="n"/>
    </row>
    <row r="8" ht="26" customHeight="1">
      <c r="A8" s="12" t="inlineStr">
        <is>
          <t>ردیف</t>
        </is>
      </c>
      <c r="B8" s="12" t="inlineStr">
        <is>
          <t>موضوع مهلت</t>
        </is>
      </c>
      <c r="C8" s="12" t="inlineStr">
        <is>
          <t>تاریخ نامه</t>
        </is>
      </c>
      <c r="D8" s="12" t="inlineStr">
        <is>
          <t>تعداد روز</t>
        </is>
      </c>
      <c r="E8" s="12" t="inlineStr">
        <is>
          <t>نوع روز</t>
        </is>
      </c>
      <c r="F8" s="12" t="inlineStr">
        <is>
          <t>روز آخر</t>
        </is>
      </c>
      <c r="G8" s="12" t="inlineStr">
        <is>
          <t>روز مانده</t>
        </is>
      </c>
      <c r="H8" s="12" t="inlineStr">
        <is>
          <t>وضعیت</t>
        </is>
      </c>
    </row>
    <row r="9">
      <c r="A9" s="13">
        <f>IF(B9="","",ROW()-8)</f>
        <v/>
      </c>
      <c r="B9" s="4" t="inlineStr">
        <is>
          <t>پاسخ به نامه‌ی کارفرما درباره‌ی تغییر نما</t>
        </is>
      </c>
      <c r="C9" s="14" t="inlineStr">
        <is>
          <t>1405/07/28</t>
        </is>
      </c>
      <c r="D9" s="5" t="n">
        <v>10</v>
      </c>
      <c r="E9" s="5" t="inlineStr">
        <is>
          <t>کاری</t>
        </is>
      </c>
      <c r="F9" s="15">
        <f>IF(M9="","",IFERROR(INDEX(cal!$A$2:$A$52,MATCH(M9,cal!$B$2:$B$52,1))&amp;"/"&amp;TEXT(IF((M9-INDEX(cal!$B$2:$B$52,MATCH(M9,cal!$B$2:$B$52,1)))&lt;186,INT((M9-INDEX(cal!$B$2:$B$52,MATCH(M9,cal!$B$2:$B$52,1)))/31)+1,INT(((M9-INDEX(cal!$B$2:$B$52,MATCH(M9,cal!$B$2:$B$52,1)))-186)/30)+7),"00")&amp;"/"&amp;TEXT(IF((M9-INDEX(cal!$B$2:$B$52,MATCH(M9,cal!$B$2:$B$52,1)))&lt;186,MOD((M9-INDEX(cal!$B$2:$B$52,MATCH(M9,cal!$B$2:$B$52,1))),31)+1,MOD((M9-INDEX(cal!$B$2:$B$52,MATCH(M9,cal!$B$2:$B$52,1)))-186,30)+1),"00"),""))</f>
        <v/>
      </c>
      <c r="G9" s="16">
        <f>IF(M9="","",M9-TODAY())</f>
        <v/>
      </c>
      <c r="H9" s="15">
        <f>IF(M9="","",IF(G9&lt;0,"گذشته",IF(G9=0,"امروز!",IF(G9&lt;=7,"نزدیک",IF(G9&lt;=14,"حواست باشه","فرصت هست")))))</f>
        <v/>
      </c>
      <c r="K9">
        <f>IF(ISNUMBER(C9),"",SUBSTITUTE(SUBSTITUTE(SUBSTITUTE(SUBSTITUTE(SUBSTITUTE(SUBSTITUTE(SUBSTITUTE(SUBSTITUTE(SUBSTITUTE(SUBSTITUTE(SUBSTITUTE(SUBSTITUTE(TRIM(C9&amp;""),"۰","0"),"۱","1"),"۲","2"),"۳","3"),"۴","4"),"۵","5"),"۶","6"),"۷","7"),"۸","8"),"۹","9"),"-","/"),".","/"))</f>
        <v/>
      </c>
      <c r="L9">
        <f>IF(C9="","",IF(ISNUMBER(C9),C9,IFERROR(IF(VALUE(LEFT(K9,FIND("/",K9)-1))&gt;1700,DATE(VALUE(LEFT(K9,FIND("/",K9)-1)),VALUE(LEFT(MID(K9,FIND("/",K9)+1,20),FIND("/",MID(K9,FIND("/",K9)+1,20))-1)),VALUE(MID(MID(K9,FIND("/",K9)+1,20),FIND("/",MID(K9,FIND("/",K9)+1,20))+1,20))),INDEX(cal!$B$2:$B$52,MATCH(VALUE(LEFT(K9,FIND("/",K9)-1)),cal!$A$2:$A$52,0))+IF(VALUE(LEFT(MID(K9,FIND("/",K9)+1,20),FIND("/",MID(K9,FIND("/",K9)+1,20))-1))&lt;=6,(VALUE(LEFT(MID(K9,FIND("/",K9)+1,20),FIND("/",MID(K9,FIND("/",K9)+1,20))-1))-1)*31,186+(VALUE(LEFT(MID(K9,FIND("/",K9)+1,20),FIND("/",MID(K9,FIND("/",K9)+1,20))-1))-7)*30)+VALUE(MID(MID(K9,FIND("/",K9)+1,20),FIND("/",MID(K9,FIND("/",K9)+1,20))+1,20))-1),"")))</f>
        <v/>
      </c>
      <c r="M9">
        <f>IF(OR(L9="",D9=""),"",IFERROR(IF(E9="تقویمی",L9+D9,WORKDAY.INTL(L9,D9,IF($F$4="پنجشنبه و جمعه","0001100",16),'تعطیلات'!$E$5:$E$64)),""))</f>
        <v/>
      </c>
    </row>
    <row r="10">
      <c r="A10" s="13">
        <f>IF(B10="","",ROW()-8)</f>
        <v/>
      </c>
      <c r="B10" s="4" t="inlineStr">
        <is>
          <t>ارسال صورت‌وضعیت شماره‌ی ۵</t>
        </is>
      </c>
      <c r="C10" s="14" t="inlineStr">
        <is>
          <t>1405/07/20</t>
        </is>
      </c>
      <c r="D10" s="5" t="n">
        <v>15</v>
      </c>
      <c r="E10" s="5" t="inlineStr">
        <is>
          <t>کاری</t>
        </is>
      </c>
      <c r="F10" s="15">
        <f>IF(M10="","",IFERROR(INDEX(cal!$A$2:$A$52,MATCH(M10,cal!$B$2:$B$52,1))&amp;"/"&amp;TEXT(IF((M10-INDEX(cal!$B$2:$B$52,MATCH(M10,cal!$B$2:$B$52,1)))&lt;186,INT((M10-INDEX(cal!$B$2:$B$52,MATCH(M10,cal!$B$2:$B$52,1)))/31)+1,INT(((M10-INDEX(cal!$B$2:$B$52,MATCH(M10,cal!$B$2:$B$52,1)))-186)/30)+7),"00")&amp;"/"&amp;TEXT(IF((M10-INDEX(cal!$B$2:$B$52,MATCH(M10,cal!$B$2:$B$52,1)))&lt;186,MOD((M10-INDEX(cal!$B$2:$B$52,MATCH(M10,cal!$B$2:$B$52,1))),31)+1,MOD((M10-INDEX(cal!$B$2:$B$52,MATCH(M10,cal!$B$2:$B$52,1)))-186,30)+1),"00"),""))</f>
        <v/>
      </c>
      <c r="G10" s="16">
        <f>IF(M10="","",M10-TODAY())</f>
        <v/>
      </c>
      <c r="H10" s="15">
        <f>IF(M10="","",IF(G10&lt;0,"گذشته",IF(G10=0,"امروز!",IF(G10&lt;=7,"نزدیک",IF(G10&lt;=14,"حواست باشه","فرصت هست")))))</f>
        <v/>
      </c>
      <c r="K10">
        <f>IF(ISNUMBER(C10),"",SUBSTITUTE(SUBSTITUTE(SUBSTITUTE(SUBSTITUTE(SUBSTITUTE(SUBSTITUTE(SUBSTITUTE(SUBSTITUTE(SUBSTITUTE(SUBSTITUTE(SUBSTITUTE(SUBSTITUTE(TRIM(C10&amp;""),"۰","0"),"۱","1"),"۲","2"),"۳","3"),"۴","4"),"۵","5"),"۶","6"),"۷","7"),"۸","8"),"۹","9"),"-","/"),".","/"))</f>
        <v/>
      </c>
      <c r="L10">
        <f>IF(C10="","",IF(ISNUMBER(C10),C10,IFERROR(IF(VALUE(LEFT(K10,FIND("/",K10)-1))&gt;1700,DATE(VALUE(LEFT(K10,FIND("/",K10)-1)),VALUE(LEFT(MID(K10,FIND("/",K10)+1,20),FIND("/",MID(K10,FIND("/",K10)+1,20))-1)),VALUE(MID(MID(K10,FIND("/",K10)+1,20),FIND("/",MID(K10,FIND("/",K10)+1,20))+1,20))),INDEX(cal!$B$2:$B$52,MATCH(VALUE(LEFT(K10,FIND("/",K10)-1)),cal!$A$2:$A$52,0))+IF(VALUE(LEFT(MID(K10,FIND("/",K10)+1,20),FIND("/",MID(K10,FIND("/",K10)+1,20))-1))&lt;=6,(VALUE(LEFT(MID(K10,FIND("/",K10)+1,20),FIND("/",MID(K10,FIND("/",K10)+1,20))-1))-1)*31,186+(VALUE(LEFT(MID(K10,FIND("/",K10)+1,20),FIND("/",MID(K10,FIND("/",K10)+1,20))-1))-7)*30)+VALUE(MID(MID(K10,FIND("/",K10)+1,20),FIND("/",MID(K10,FIND("/",K10)+1,20))+1,20))-1),"")))</f>
        <v/>
      </c>
      <c r="M10">
        <f>IF(OR(L10="",D10=""),"",IFERROR(IF(E10="تقویمی",L10+D10,WORKDAY.INTL(L10,D10,IF($F$4="پنجشنبه و جمعه","0001100",16),'تعطیلات'!$E$5:$E$64)),""))</f>
        <v/>
      </c>
    </row>
    <row r="11">
      <c r="A11" s="13">
        <f>IF(B11="","",ROW()-8)</f>
        <v/>
      </c>
      <c r="B11" s="4" t="inlineStr">
        <is>
          <t>اعلام کتبی تأخیر مصالح به مشاور</t>
        </is>
      </c>
      <c r="C11" s="14" t="inlineStr">
        <is>
          <t>1405/07/25</t>
        </is>
      </c>
      <c r="D11" s="5" t="n">
        <v>7</v>
      </c>
      <c r="E11" s="5" t="inlineStr">
        <is>
          <t>تقویمی</t>
        </is>
      </c>
      <c r="F11" s="15">
        <f>IF(M11="","",IFERROR(INDEX(cal!$A$2:$A$52,MATCH(M11,cal!$B$2:$B$52,1))&amp;"/"&amp;TEXT(IF((M11-INDEX(cal!$B$2:$B$52,MATCH(M11,cal!$B$2:$B$52,1)))&lt;186,INT((M11-INDEX(cal!$B$2:$B$52,MATCH(M11,cal!$B$2:$B$52,1)))/31)+1,INT(((M11-INDEX(cal!$B$2:$B$52,MATCH(M11,cal!$B$2:$B$52,1)))-186)/30)+7),"00")&amp;"/"&amp;TEXT(IF((M11-INDEX(cal!$B$2:$B$52,MATCH(M11,cal!$B$2:$B$52,1)))&lt;186,MOD((M11-INDEX(cal!$B$2:$B$52,MATCH(M11,cal!$B$2:$B$52,1))),31)+1,MOD((M11-INDEX(cal!$B$2:$B$52,MATCH(M11,cal!$B$2:$B$52,1)))-186,30)+1),"00"),""))</f>
        <v/>
      </c>
      <c r="G11" s="16">
        <f>IF(M11="","",M11-TODAY())</f>
        <v/>
      </c>
      <c r="H11" s="15">
        <f>IF(M11="","",IF(G11&lt;0,"گذشته",IF(G11=0,"امروز!",IF(G11&lt;=7,"نزدیک",IF(G11&lt;=14,"حواست باشه","فرصت هست")))))</f>
        <v/>
      </c>
      <c r="K11">
        <f>IF(ISNUMBER(C11),"",SUBSTITUTE(SUBSTITUTE(SUBSTITUTE(SUBSTITUTE(SUBSTITUTE(SUBSTITUTE(SUBSTITUTE(SUBSTITUTE(SUBSTITUTE(SUBSTITUTE(SUBSTITUTE(SUBSTITUTE(TRIM(C11&amp;""),"۰","0"),"۱","1"),"۲","2"),"۳","3"),"۴","4"),"۵","5"),"۶","6"),"۷","7"),"۸","8"),"۹","9"),"-","/"),".","/"))</f>
        <v/>
      </c>
      <c r="L11">
        <f>IF(C11="","",IF(ISNUMBER(C11),C11,IFERROR(IF(VALUE(LEFT(K11,FIND("/",K11)-1))&gt;1700,DATE(VALUE(LEFT(K11,FIND("/",K11)-1)),VALUE(LEFT(MID(K11,FIND("/",K11)+1,20),FIND("/",MID(K11,FIND("/",K11)+1,20))-1)),VALUE(MID(MID(K11,FIND("/",K11)+1,20),FIND("/",MID(K11,FIND("/",K11)+1,20))+1,20))),INDEX(cal!$B$2:$B$52,MATCH(VALUE(LEFT(K11,FIND("/",K11)-1)),cal!$A$2:$A$52,0))+IF(VALUE(LEFT(MID(K11,FIND("/",K11)+1,20),FIND("/",MID(K11,FIND("/",K11)+1,20))-1))&lt;=6,(VALUE(LEFT(MID(K11,FIND("/",K11)+1,20),FIND("/",MID(K11,FIND("/",K11)+1,20))-1))-1)*31,186+(VALUE(LEFT(MID(K11,FIND("/",K11)+1,20),FIND("/",MID(K11,FIND("/",K11)+1,20))-1))-7)*30)+VALUE(MID(MID(K11,FIND("/",K11)+1,20),FIND("/",MID(K11,FIND("/",K11)+1,20))+1,20))-1),"")))</f>
        <v/>
      </c>
      <c r="M11">
        <f>IF(OR(L11="",D11=""),"",IFERROR(IF(E11="تقویمی",L11+D11,WORKDAY.INTL(L11,D11,IF($F$4="پنجشنبه و جمعه","0001100",16),'تعطیلات'!$E$5:$E$64)),""))</f>
        <v/>
      </c>
    </row>
    <row r="12">
      <c r="A12" s="13">
        <f>IF(B12="","",ROW()-8)</f>
        <v/>
      </c>
      <c r="B12" s="4" t="inlineStr">
        <is>
          <t>تحویل نقشه‌های کارگاهی سازه</t>
        </is>
      </c>
      <c r="C12" s="14" t="inlineStr">
        <is>
          <t>1405/07/22</t>
        </is>
      </c>
      <c r="D12" s="5" t="n">
        <v>20</v>
      </c>
      <c r="E12" s="5" t="inlineStr">
        <is>
          <t>کاری</t>
        </is>
      </c>
      <c r="F12" s="15">
        <f>IF(M12="","",IFERROR(INDEX(cal!$A$2:$A$52,MATCH(M12,cal!$B$2:$B$52,1))&amp;"/"&amp;TEXT(IF((M12-INDEX(cal!$B$2:$B$52,MATCH(M12,cal!$B$2:$B$52,1)))&lt;186,INT((M12-INDEX(cal!$B$2:$B$52,MATCH(M12,cal!$B$2:$B$52,1)))/31)+1,INT(((M12-INDEX(cal!$B$2:$B$52,MATCH(M12,cal!$B$2:$B$52,1)))-186)/30)+7),"00")&amp;"/"&amp;TEXT(IF((M12-INDEX(cal!$B$2:$B$52,MATCH(M12,cal!$B$2:$B$52,1)))&lt;186,MOD((M12-INDEX(cal!$B$2:$B$52,MATCH(M12,cal!$B$2:$B$52,1))),31)+1,MOD((M12-INDEX(cal!$B$2:$B$52,MATCH(M12,cal!$B$2:$B$52,1)))-186,30)+1),"00"),""))</f>
        <v/>
      </c>
      <c r="G12" s="16">
        <f>IF(M12="","",M12-TODAY())</f>
        <v/>
      </c>
      <c r="H12" s="15">
        <f>IF(M12="","",IF(G12&lt;0,"گذشته",IF(G12=0,"امروز!",IF(G12&lt;=7,"نزدیک",IF(G12&lt;=14,"حواست باشه","فرصت هست")))))</f>
        <v/>
      </c>
      <c r="K12">
        <f>IF(ISNUMBER(C12),"",SUBSTITUTE(SUBSTITUTE(SUBSTITUTE(SUBSTITUTE(SUBSTITUTE(SUBSTITUTE(SUBSTITUTE(SUBSTITUTE(SUBSTITUTE(SUBSTITUTE(SUBSTITUTE(SUBSTITUTE(TRIM(C12&amp;""),"۰","0"),"۱","1"),"۲","2"),"۳","3"),"۴","4"),"۵","5"),"۶","6"),"۷","7"),"۸","8"),"۹","9"),"-","/"),".","/"))</f>
        <v/>
      </c>
      <c r="L12">
        <f>IF(C12="","",IF(ISNUMBER(C12),C12,IFERROR(IF(VALUE(LEFT(K12,FIND("/",K12)-1))&gt;1700,DATE(VALUE(LEFT(K12,FIND("/",K12)-1)),VALUE(LEFT(MID(K12,FIND("/",K12)+1,20),FIND("/",MID(K12,FIND("/",K12)+1,20))-1)),VALUE(MID(MID(K12,FIND("/",K12)+1,20),FIND("/",MID(K12,FIND("/",K12)+1,20))+1,20))),INDEX(cal!$B$2:$B$52,MATCH(VALUE(LEFT(K12,FIND("/",K12)-1)),cal!$A$2:$A$52,0))+IF(VALUE(LEFT(MID(K12,FIND("/",K12)+1,20),FIND("/",MID(K12,FIND("/",K12)+1,20))-1))&lt;=6,(VALUE(LEFT(MID(K12,FIND("/",K12)+1,20),FIND("/",MID(K12,FIND("/",K12)+1,20))-1))-1)*31,186+(VALUE(LEFT(MID(K12,FIND("/",K12)+1,20),FIND("/",MID(K12,FIND("/",K12)+1,20))-1))-7)*30)+VALUE(MID(MID(K12,FIND("/",K12)+1,20),FIND("/",MID(K12,FIND("/",K12)+1,20))+1,20))-1),"")))</f>
        <v/>
      </c>
      <c r="M12">
        <f>IF(OR(L12="",D12=""),"",IFERROR(IF(E12="تقویمی",L12+D12,WORKDAY.INTL(L12,D12,IF($F$4="پنجشنبه و جمعه","0001100",16),'تعطیلات'!$E$5:$E$64)),""))</f>
        <v/>
      </c>
    </row>
    <row r="13">
      <c r="A13" s="13">
        <f>IF(B13="","",ROW()-8)</f>
        <v/>
      </c>
      <c r="B13" s="4" t="inlineStr">
        <is>
          <t>تمدید ضمانت‌نامه‌ی حسن انجام کار</t>
        </is>
      </c>
      <c r="C13" s="14" t="inlineStr">
        <is>
          <t>1405/06/20</t>
        </is>
      </c>
      <c r="D13" s="5" t="n">
        <v>90</v>
      </c>
      <c r="E13" s="5" t="inlineStr">
        <is>
          <t>تقویمی</t>
        </is>
      </c>
      <c r="F13" s="15">
        <f>IF(M13="","",IFERROR(INDEX(cal!$A$2:$A$52,MATCH(M13,cal!$B$2:$B$52,1))&amp;"/"&amp;TEXT(IF((M13-INDEX(cal!$B$2:$B$52,MATCH(M13,cal!$B$2:$B$52,1)))&lt;186,INT((M13-INDEX(cal!$B$2:$B$52,MATCH(M13,cal!$B$2:$B$52,1)))/31)+1,INT(((M13-INDEX(cal!$B$2:$B$52,MATCH(M13,cal!$B$2:$B$52,1)))-186)/30)+7),"00")&amp;"/"&amp;TEXT(IF((M13-INDEX(cal!$B$2:$B$52,MATCH(M13,cal!$B$2:$B$52,1)))&lt;186,MOD((M13-INDEX(cal!$B$2:$B$52,MATCH(M13,cal!$B$2:$B$52,1))),31)+1,MOD((M13-INDEX(cal!$B$2:$B$52,MATCH(M13,cal!$B$2:$B$52,1)))-186,30)+1),"00"),""))</f>
        <v/>
      </c>
      <c r="G13" s="16">
        <f>IF(M13="","",M13-TODAY())</f>
        <v/>
      </c>
      <c r="H13" s="15">
        <f>IF(M13="","",IF(G13&lt;0,"گذشته",IF(G13=0,"امروز!",IF(G13&lt;=7,"نزدیک",IF(G13&lt;=14,"حواست باشه","فرصت هست")))))</f>
        <v/>
      </c>
      <c r="K13">
        <f>IF(ISNUMBER(C13),"",SUBSTITUTE(SUBSTITUTE(SUBSTITUTE(SUBSTITUTE(SUBSTITUTE(SUBSTITUTE(SUBSTITUTE(SUBSTITUTE(SUBSTITUTE(SUBSTITUTE(SUBSTITUTE(SUBSTITUTE(TRIM(C13&amp;""),"۰","0"),"۱","1"),"۲","2"),"۳","3"),"۴","4"),"۵","5"),"۶","6"),"۷","7"),"۸","8"),"۹","9"),"-","/"),".","/"))</f>
        <v/>
      </c>
      <c r="L13">
        <f>IF(C13="","",IF(ISNUMBER(C13),C13,IFERROR(IF(VALUE(LEFT(K13,FIND("/",K13)-1))&gt;1700,DATE(VALUE(LEFT(K13,FIND("/",K13)-1)),VALUE(LEFT(MID(K13,FIND("/",K13)+1,20),FIND("/",MID(K13,FIND("/",K13)+1,20))-1)),VALUE(MID(MID(K13,FIND("/",K13)+1,20),FIND("/",MID(K13,FIND("/",K13)+1,20))+1,20))),INDEX(cal!$B$2:$B$52,MATCH(VALUE(LEFT(K13,FIND("/",K13)-1)),cal!$A$2:$A$52,0))+IF(VALUE(LEFT(MID(K13,FIND("/",K13)+1,20),FIND("/",MID(K13,FIND("/",K13)+1,20))-1))&lt;=6,(VALUE(LEFT(MID(K13,FIND("/",K13)+1,20),FIND("/",MID(K13,FIND("/",K13)+1,20))-1))-1)*31,186+(VALUE(LEFT(MID(K13,FIND("/",K13)+1,20),FIND("/",MID(K13,FIND("/",K13)+1,20))-1))-7)*30)+VALUE(MID(MID(K13,FIND("/",K13)+1,20),FIND("/",MID(K13,FIND("/",K13)+1,20))+1,20))-1),"")))</f>
        <v/>
      </c>
      <c r="M13">
        <f>IF(OR(L13="",D13=""),"",IFERROR(IF(E13="تقویمی",L13+D13,WORKDAY.INTL(L13,D13,IF($F$4="پنجشنبه و جمعه","0001100",16),'تعطیلات'!$E$5:$E$64)),""))</f>
        <v/>
      </c>
    </row>
    <row r="14">
      <c r="A14" s="13">
        <f>IF(B14="","",ROW()-8)</f>
        <v/>
      </c>
      <c r="B14" s="4" t="n"/>
      <c r="C14" s="14" t="n"/>
      <c r="D14" s="5" t="n"/>
      <c r="E14" s="5" t="n"/>
      <c r="F14" s="15">
        <f>IF(M14="","",IFERROR(INDEX(cal!$A$2:$A$52,MATCH(M14,cal!$B$2:$B$52,1))&amp;"/"&amp;TEXT(IF((M14-INDEX(cal!$B$2:$B$52,MATCH(M14,cal!$B$2:$B$52,1)))&lt;186,INT((M14-INDEX(cal!$B$2:$B$52,MATCH(M14,cal!$B$2:$B$52,1)))/31)+1,INT(((M14-INDEX(cal!$B$2:$B$52,MATCH(M14,cal!$B$2:$B$52,1)))-186)/30)+7),"00")&amp;"/"&amp;TEXT(IF((M14-INDEX(cal!$B$2:$B$52,MATCH(M14,cal!$B$2:$B$52,1)))&lt;186,MOD((M14-INDEX(cal!$B$2:$B$52,MATCH(M14,cal!$B$2:$B$52,1))),31)+1,MOD((M14-INDEX(cal!$B$2:$B$52,MATCH(M14,cal!$B$2:$B$52,1)))-186,30)+1),"00"),""))</f>
        <v/>
      </c>
      <c r="G14" s="16">
        <f>IF(M14="","",M14-TODAY())</f>
        <v/>
      </c>
      <c r="H14" s="15">
        <f>IF(M14="","",IF(G14&lt;0,"گذشته",IF(G14=0,"امروز!",IF(G14&lt;=7,"نزدیک",IF(G14&lt;=14,"حواست باشه","فرصت هست")))))</f>
        <v/>
      </c>
      <c r="K14">
        <f>IF(ISNUMBER(C14),"",SUBSTITUTE(SUBSTITUTE(SUBSTITUTE(SUBSTITUTE(SUBSTITUTE(SUBSTITUTE(SUBSTITUTE(SUBSTITUTE(SUBSTITUTE(SUBSTITUTE(SUBSTITUTE(SUBSTITUTE(TRIM(C14&amp;""),"۰","0"),"۱","1"),"۲","2"),"۳","3"),"۴","4"),"۵","5"),"۶","6"),"۷","7"),"۸","8"),"۹","9"),"-","/"),".","/"))</f>
        <v/>
      </c>
      <c r="L14">
        <f>IF(C14="","",IF(ISNUMBER(C14),C14,IFERROR(IF(VALUE(LEFT(K14,FIND("/",K14)-1))&gt;1700,DATE(VALUE(LEFT(K14,FIND("/",K14)-1)),VALUE(LEFT(MID(K14,FIND("/",K14)+1,20),FIND("/",MID(K14,FIND("/",K14)+1,20))-1)),VALUE(MID(MID(K14,FIND("/",K14)+1,20),FIND("/",MID(K14,FIND("/",K14)+1,20))+1,20))),INDEX(cal!$B$2:$B$52,MATCH(VALUE(LEFT(K14,FIND("/",K14)-1)),cal!$A$2:$A$52,0))+IF(VALUE(LEFT(MID(K14,FIND("/",K14)+1,20),FIND("/",MID(K14,FIND("/",K14)+1,20))-1))&lt;=6,(VALUE(LEFT(MID(K14,FIND("/",K14)+1,20),FIND("/",MID(K14,FIND("/",K14)+1,20))-1))-1)*31,186+(VALUE(LEFT(MID(K14,FIND("/",K14)+1,20),FIND("/",MID(K14,FIND("/",K14)+1,20))-1))-7)*30)+VALUE(MID(MID(K14,FIND("/",K14)+1,20),FIND("/",MID(K14,FIND("/",K14)+1,20))+1,20))-1),"")))</f>
        <v/>
      </c>
      <c r="M14">
        <f>IF(OR(L14="",D14=""),"",IFERROR(IF(E14="تقویمی",L14+D14,WORKDAY.INTL(L14,D14,IF($F$4="پنجشنبه و جمعه","0001100",16),'تعطیلات'!$E$5:$E$64)),""))</f>
        <v/>
      </c>
    </row>
    <row r="15">
      <c r="A15" s="13">
        <f>IF(B15="","",ROW()-8)</f>
        <v/>
      </c>
      <c r="B15" s="4" t="n"/>
      <c r="C15" s="14" t="n"/>
      <c r="D15" s="5" t="n"/>
      <c r="E15" s="5" t="n"/>
      <c r="F15" s="15">
        <f>IF(M15="","",IFERROR(INDEX(cal!$A$2:$A$52,MATCH(M15,cal!$B$2:$B$52,1))&amp;"/"&amp;TEXT(IF((M15-INDEX(cal!$B$2:$B$52,MATCH(M15,cal!$B$2:$B$52,1)))&lt;186,INT((M15-INDEX(cal!$B$2:$B$52,MATCH(M15,cal!$B$2:$B$52,1)))/31)+1,INT(((M15-INDEX(cal!$B$2:$B$52,MATCH(M15,cal!$B$2:$B$52,1)))-186)/30)+7),"00")&amp;"/"&amp;TEXT(IF((M15-INDEX(cal!$B$2:$B$52,MATCH(M15,cal!$B$2:$B$52,1)))&lt;186,MOD((M15-INDEX(cal!$B$2:$B$52,MATCH(M15,cal!$B$2:$B$52,1))),31)+1,MOD((M15-INDEX(cal!$B$2:$B$52,MATCH(M15,cal!$B$2:$B$52,1)))-186,30)+1),"00"),""))</f>
        <v/>
      </c>
      <c r="G15" s="16">
        <f>IF(M15="","",M15-TODAY())</f>
        <v/>
      </c>
      <c r="H15" s="15">
        <f>IF(M15="","",IF(G15&lt;0,"گذشته",IF(G15=0,"امروز!",IF(G15&lt;=7,"نزدیک",IF(G15&lt;=14,"حواست باشه","فرصت هست")))))</f>
        <v/>
      </c>
      <c r="K15">
        <f>IF(ISNUMBER(C15),"",SUBSTITUTE(SUBSTITUTE(SUBSTITUTE(SUBSTITUTE(SUBSTITUTE(SUBSTITUTE(SUBSTITUTE(SUBSTITUTE(SUBSTITUTE(SUBSTITUTE(SUBSTITUTE(SUBSTITUTE(TRIM(C15&amp;""),"۰","0"),"۱","1"),"۲","2"),"۳","3"),"۴","4"),"۵","5"),"۶","6"),"۷","7"),"۸","8"),"۹","9"),"-","/"),".","/"))</f>
        <v/>
      </c>
      <c r="L15">
        <f>IF(C15="","",IF(ISNUMBER(C15),C15,IFERROR(IF(VALUE(LEFT(K15,FIND("/",K15)-1))&gt;1700,DATE(VALUE(LEFT(K15,FIND("/",K15)-1)),VALUE(LEFT(MID(K15,FIND("/",K15)+1,20),FIND("/",MID(K15,FIND("/",K15)+1,20))-1)),VALUE(MID(MID(K15,FIND("/",K15)+1,20),FIND("/",MID(K15,FIND("/",K15)+1,20))+1,20))),INDEX(cal!$B$2:$B$52,MATCH(VALUE(LEFT(K15,FIND("/",K15)-1)),cal!$A$2:$A$52,0))+IF(VALUE(LEFT(MID(K15,FIND("/",K15)+1,20),FIND("/",MID(K15,FIND("/",K15)+1,20))-1))&lt;=6,(VALUE(LEFT(MID(K15,FIND("/",K15)+1,20),FIND("/",MID(K15,FIND("/",K15)+1,20))-1))-1)*31,186+(VALUE(LEFT(MID(K15,FIND("/",K15)+1,20),FIND("/",MID(K15,FIND("/",K15)+1,20))-1))-7)*30)+VALUE(MID(MID(K15,FIND("/",K15)+1,20),FIND("/",MID(K15,FIND("/",K15)+1,20))+1,20))-1),"")))</f>
        <v/>
      </c>
      <c r="M15">
        <f>IF(OR(L15="",D15=""),"",IFERROR(IF(E15="تقویمی",L15+D15,WORKDAY.INTL(L15,D15,IF($F$4="پنجشنبه و جمعه","0001100",16),'تعطیلات'!$E$5:$E$64)),""))</f>
        <v/>
      </c>
    </row>
    <row r="16">
      <c r="A16" s="13">
        <f>IF(B16="","",ROW()-8)</f>
        <v/>
      </c>
      <c r="B16" s="4" t="n"/>
      <c r="C16" s="14" t="n"/>
      <c r="D16" s="5" t="n"/>
      <c r="E16" s="5" t="n"/>
      <c r="F16" s="15">
        <f>IF(M16="","",IFERROR(INDEX(cal!$A$2:$A$52,MATCH(M16,cal!$B$2:$B$52,1))&amp;"/"&amp;TEXT(IF((M16-INDEX(cal!$B$2:$B$52,MATCH(M16,cal!$B$2:$B$52,1)))&lt;186,INT((M16-INDEX(cal!$B$2:$B$52,MATCH(M16,cal!$B$2:$B$52,1)))/31)+1,INT(((M16-INDEX(cal!$B$2:$B$52,MATCH(M16,cal!$B$2:$B$52,1)))-186)/30)+7),"00")&amp;"/"&amp;TEXT(IF((M16-INDEX(cal!$B$2:$B$52,MATCH(M16,cal!$B$2:$B$52,1)))&lt;186,MOD((M16-INDEX(cal!$B$2:$B$52,MATCH(M16,cal!$B$2:$B$52,1))),31)+1,MOD((M16-INDEX(cal!$B$2:$B$52,MATCH(M16,cal!$B$2:$B$52,1)))-186,30)+1),"00"),""))</f>
        <v/>
      </c>
      <c r="G16" s="16">
        <f>IF(M16="","",M16-TODAY())</f>
        <v/>
      </c>
      <c r="H16" s="15">
        <f>IF(M16="","",IF(G16&lt;0,"گذشته",IF(G16=0,"امروز!",IF(G16&lt;=7,"نزدیک",IF(G16&lt;=14,"حواست باشه","فرصت هست")))))</f>
        <v/>
      </c>
      <c r="K16">
        <f>IF(ISNUMBER(C16),"",SUBSTITUTE(SUBSTITUTE(SUBSTITUTE(SUBSTITUTE(SUBSTITUTE(SUBSTITUTE(SUBSTITUTE(SUBSTITUTE(SUBSTITUTE(SUBSTITUTE(SUBSTITUTE(SUBSTITUTE(TRIM(C16&amp;""),"۰","0"),"۱","1"),"۲","2"),"۳","3"),"۴","4"),"۵","5"),"۶","6"),"۷","7"),"۸","8"),"۹","9"),"-","/"),".","/"))</f>
        <v/>
      </c>
      <c r="L16">
        <f>IF(C16="","",IF(ISNUMBER(C16),C16,IFERROR(IF(VALUE(LEFT(K16,FIND("/",K16)-1))&gt;1700,DATE(VALUE(LEFT(K16,FIND("/",K16)-1)),VALUE(LEFT(MID(K16,FIND("/",K16)+1,20),FIND("/",MID(K16,FIND("/",K16)+1,20))-1)),VALUE(MID(MID(K16,FIND("/",K16)+1,20),FIND("/",MID(K16,FIND("/",K16)+1,20))+1,20))),INDEX(cal!$B$2:$B$52,MATCH(VALUE(LEFT(K16,FIND("/",K16)-1)),cal!$A$2:$A$52,0))+IF(VALUE(LEFT(MID(K16,FIND("/",K16)+1,20),FIND("/",MID(K16,FIND("/",K16)+1,20))-1))&lt;=6,(VALUE(LEFT(MID(K16,FIND("/",K16)+1,20),FIND("/",MID(K16,FIND("/",K16)+1,20))-1))-1)*31,186+(VALUE(LEFT(MID(K16,FIND("/",K16)+1,20),FIND("/",MID(K16,FIND("/",K16)+1,20))-1))-7)*30)+VALUE(MID(MID(K16,FIND("/",K16)+1,20),FIND("/",MID(K16,FIND("/",K16)+1,20))+1,20))-1),"")))</f>
        <v/>
      </c>
      <c r="M16">
        <f>IF(OR(L16="",D16=""),"",IFERROR(IF(E16="تقویمی",L16+D16,WORKDAY.INTL(L16,D16,IF($F$4="پنجشنبه و جمعه","0001100",16),'تعطیلات'!$E$5:$E$64)),""))</f>
        <v/>
      </c>
    </row>
    <row r="17">
      <c r="A17" s="13">
        <f>IF(B17="","",ROW()-8)</f>
        <v/>
      </c>
      <c r="B17" s="4" t="n"/>
      <c r="C17" s="14" t="n"/>
      <c r="D17" s="5" t="n"/>
      <c r="E17" s="5" t="n"/>
      <c r="F17" s="15">
        <f>IF(M17="","",IFERROR(INDEX(cal!$A$2:$A$52,MATCH(M17,cal!$B$2:$B$52,1))&amp;"/"&amp;TEXT(IF((M17-INDEX(cal!$B$2:$B$52,MATCH(M17,cal!$B$2:$B$52,1)))&lt;186,INT((M17-INDEX(cal!$B$2:$B$52,MATCH(M17,cal!$B$2:$B$52,1)))/31)+1,INT(((M17-INDEX(cal!$B$2:$B$52,MATCH(M17,cal!$B$2:$B$52,1)))-186)/30)+7),"00")&amp;"/"&amp;TEXT(IF((M17-INDEX(cal!$B$2:$B$52,MATCH(M17,cal!$B$2:$B$52,1)))&lt;186,MOD((M17-INDEX(cal!$B$2:$B$52,MATCH(M17,cal!$B$2:$B$52,1))),31)+1,MOD((M17-INDEX(cal!$B$2:$B$52,MATCH(M17,cal!$B$2:$B$52,1)))-186,30)+1),"00"),""))</f>
        <v/>
      </c>
      <c r="G17" s="16">
        <f>IF(M17="","",M17-TODAY())</f>
        <v/>
      </c>
      <c r="H17" s="15">
        <f>IF(M17="","",IF(G17&lt;0,"گذشته",IF(G17=0,"امروز!",IF(G17&lt;=7,"نزدیک",IF(G17&lt;=14,"حواست باشه","فرصت هست")))))</f>
        <v/>
      </c>
      <c r="K17">
        <f>IF(ISNUMBER(C17),"",SUBSTITUTE(SUBSTITUTE(SUBSTITUTE(SUBSTITUTE(SUBSTITUTE(SUBSTITUTE(SUBSTITUTE(SUBSTITUTE(SUBSTITUTE(SUBSTITUTE(SUBSTITUTE(SUBSTITUTE(TRIM(C17&amp;""),"۰","0"),"۱","1"),"۲","2"),"۳","3"),"۴","4"),"۵","5"),"۶","6"),"۷","7"),"۸","8"),"۹","9"),"-","/"),".","/"))</f>
        <v/>
      </c>
      <c r="L17">
        <f>IF(C17="","",IF(ISNUMBER(C17),C17,IFERROR(IF(VALUE(LEFT(K17,FIND("/",K17)-1))&gt;1700,DATE(VALUE(LEFT(K17,FIND("/",K17)-1)),VALUE(LEFT(MID(K17,FIND("/",K17)+1,20),FIND("/",MID(K17,FIND("/",K17)+1,20))-1)),VALUE(MID(MID(K17,FIND("/",K17)+1,20),FIND("/",MID(K17,FIND("/",K17)+1,20))+1,20))),INDEX(cal!$B$2:$B$52,MATCH(VALUE(LEFT(K17,FIND("/",K17)-1)),cal!$A$2:$A$52,0))+IF(VALUE(LEFT(MID(K17,FIND("/",K17)+1,20),FIND("/",MID(K17,FIND("/",K17)+1,20))-1))&lt;=6,(VALUE(LEFT(MID(K17,FIND("/",K17)+1,20),FIND("/",MID(K17,FIND("/",K17)+1,20))-1))-1)*31,186+(VALUE(LEFT(MID(K17,FIND("/",K17)+1,20),FIND("/",MID(K17,FIND("/",K17)+1,20))-1))-7)*30)+VALUE(MID(MID(K17,FIND("/",K17)+1,20),FIND("/",MID(K17,FIND("/",K17)+1,20))+1,20))-1),"")))</f>
        <v/>
      </c>
      <c r="M17">
        <f>IF(OR(L17="",D17=""),"",IFERROR(IF(E17="تقویمی",L17+D17,WORKDAY.INTL(L17,D17,IF($F$4="پنجشنبه و جمعه","0001100",16),'تعطیلات'!$E$5:$E$64)),""))</f>
        <v/>
      </c>
    </row>
    <row r="18">
      <c r="A18" s="13">
        <f>IF(B18="","",ROW()-8)</f>
        <v/>
      </c>
      <c r="B18" s="4" t="n"/>
      <c r="C18" s="14" t="n"/>
      <c r="D18" s="5" t="n"/>
      <c r="E18" s="5" t="n"/>
      <c r="F18" s="15">
        <f>IF(M18="","",IFERROR(INDEX(cal!$A$2:$A$52,MATCH(M18,cal!$B$2:$B$52,1))&amp;"/"&amp;TEXT(IF((M18-INDEX(cal!$B$2:$B$52,MATCH(M18,cal!$B$2:$B$52,1)))&lt;186,INT((M18-INDEX(cal!$B$2:$B$52,MATCH(M18,cal!$B$2:$B$52,1)))/31)+1,INT(((M18-INDEX(cal!$B$2:$B$52,MATCH(M18,cal!$B$2:$B$52,1)))-186)/30)+7),"00")&amp;"/"&amp;TEXT(IF((M18-INDEX(cal!$B$2:$B$52,MATCH(M18,cal!$B$2:$B$52,1)))&lt;186,MOD((M18-INDEX(cal!$B$2:$B$52,MATCH(M18,cal!$B$2:$B$52,1))),31)+1,MOD((M18-INDEX(cal!$B$2:$B$52,MATCH(M18,cal!$B$2:$B$52,1)))-186,30)+1),"00"),""))</f>
        <v/>
      </c>
      <c r="G18" s="16">
        <f>IF(M18="","",M18-TODAY())</f>
        <v/>
      </c>
      <c r="H18" s="15">
        <f>IF(M18="","",IF(G18&lt;0,"گذشته",IF(G18=0,"امروز!",IF(G18&lt;=7,"نزدیک",IF(G18&lt;=14,"حواست باشه","فرصت هست")))))</f>
        <v/>
      </c>
      <c r="K18">
        <f>IF(ISNUMBER(C18),"",SUBSTITUTE(SUBSTITUTE(SUBSTITUTE(SUBSTITUTE(SUBSTITUTE(SUBSTITUTE(SUBSTITUTE(SUBSTITUTE(SUBSTITUTE(SUBSTITUTE(SUBSTITUTE(SUBSTITUTE(TRIM(C18&amp;""),"۰","0"),"۱","1"),"۲","2"),"۳","3"),"۴","4"),"۵","5"),"۶","6"),"۷","7"),"۸","8"),"۹","9"),"-","/"),".","/"))</f>
        <v/>
      </c>
      <c r="L18">
        <f>IF(C18="","",IF(ISNUMBER(C18),C18,IFERROR(IF(VALUE(LEFT(K18,FIND("/",K18)-1))&gt;1700,DATE(VALUE(LEFT(K18,FIND("/",K18)-1)),VALUE(LEFT(MID(K18,FIND("/",K18)+1,20),FIND("/",MID(K18,FIND("/",K18)+1,20))-1)),VALUE(MID(MID(K18,FIND("/",K18)+1,20),FIND("/",MID(K18,FIND("/",K18)+1,20))+1,20))),INDEX(cal!$B$2:$B$52,MATCH(VALUE(LEFT(K18,FIND("/",K18)-1)),cal!$A$2:$A$52,0))+IF(VALUE(LEFT(MID(K18,FIND("/",K18)+1,20),FIND("/",MID(K18,FIND("/",K18)+1,20))-1))&lt;=6,(VALUE(LEFT(MID(K18,FIND("/",K18)+1,20),FIND("/",MID(K18,FIND("/",K18)+1,20))-1))-1)*31,186+(VALUE(LEFT(MID(K18,FIND("/",K18)+1,20),FIND("/",MID(K18,FIND("/",K18)+1,20))-1))-7)*30)+VALUE(MID(MID(K18,FIND("/",K18)+1,20),FIND("/",MID(K18,FIND("/",K18)+1,20))+1,20))-1),"")))</f>
        <v/>
      </c>
      <c r="M18">
        <f>IF(OR(L18="",D18=""),"",IFERROR(IF(E18="تقویمی",L18+D18,WORKDAY.INTL(L18,D18,IF($F$4="پنجشنبه و جمعه","0001100",16),'تعطیلات'!$E$5:$E$64)),""))</f>
        <v/>
      </c>
    </row>
    <row r="19">
      <c r="A19" s="13">
        <f>IF(B19="","",ROW()-8)</f>
        <v/>
      </c>
      <c r="B19" s="4" t="n"/>
      <c r="C19" s="14" t="n"/>
      <c r="D19" s="5" t="n"/>
      <c r="E19" s="5" t="n"/>
      <c r="F19" s="15">
        <f>IF(M19="","",IFERROR(INDEX(cal!$A$2:$A$52,MATCH(M19,cal!$B$2:$B$52,1))&amp;"/"&amp;TEXT(IF((M19-INDEX(cal!$B$2:$B$52,MATCH(M19,cal!$B$2:$B$52,1)))&lt;186,INT((M19-INDEX(cal!$B$2:$B$52,MATCH(M19,cal!$B$2:$B$52,1)))/31)+1,INT(((M19-INDEX(cal!$B$2:$B$52,MATCH(M19,cal!$B$2:$B$52,1)))-186)/30)+7),"00")&amp;"/"&amp;TEXT(IF((M19-INDEX(cal!$B$2:$B$52,MATCH(M19,cal!$B$2:$B$52,1)))&lt;186,MOD((M19-INDEX(cal!$B$2:$B$52,MATCH(M19,cal!$B$2:$B$52,1))),31)+1,MOD((M19-INDEX(cal!$B$2:$B$52,MATCH(M19,cal!$B$2:$B$52,1)))-186,30)+1),"00"),""))</f>
        <v/>
      </c>
      <c r="G19" s="16">
        <f>IF(M19="","",M19-TODAY())</f>
        <v/>
      </c>
      <c r="H19" s="15">
        <f>IF(M19="","",IF(G19&lt;0,"گذشته",IF(G19=0,"امروز!",IF(G19&lt;=7,"نزدیک",IF(G19&lt;=14,"حواست باشه","فرصت هست")))))</f>
        <v/>
      </c>
      <c r="K19">
        <f>IF(ISNUMBER(C19),"",SUBSTITUTE(SUBSTITUTE(SUBSTITUTE(SUBSTITUTE(SUBSTITUTE(SUBSTITUTE(SUBSTITUTE(SUBSTITUTE(SUBSTITUTE(SUBSTITUTE(SUBSTITUTE(SUBSTITUTE(TRIM(C19&amp;""),"۰","0"),"۱","1"),"۲","2"),"۳","3"),"۴","4"),"۵","5"),"۶","6"),"۷","7"),"۸","8"),"۹","9"),"-","/"),".","/"))</f>
        <v/>
      </c>
      <c r="L19">
        <f>IF(C19="","",IF(ISNUMBER(C19),C19,IFERROR(IF(VALUE(LEFT(K19,FIND("/",K19)-1))&gt;1700,DATE(VALUE(LEFT(K19,FIND("/",K19)-1)),VALUE(LEFT(MID(K19,FIND("/",K19)+1,20),FIND("/",MID(K19,FIND("/",K19)+1,20))-1)),VALUE(MID(MID(K19,FIND("/",K19)+1,20),FIND("/",MID(K19,FIND("/",K19)+1,20))+1,20))),INDEX(cal!$B$2:$B$52,MATCH(VALUE(LEFT(K19,FIND("/",K19)-1)),cal!$A$2:$A$52,0))+IF(VALUE(LEFT(MID(K19,FIND("/",K19)+1,20),FIND("/",MID(K19,FIND("/",K19)+1,20))-1))&lt;=6,(VALUE(LEFT(MID(K19,FIND("/",K19)+1,20),FIND("/",MID(K19,FIND("/",K19)+1,20))-1))-1)*31,186+(VALUE(LEFT(MID(K19,FIND("/",K19)+1,20),FIND("/",MID(K19,FIND("/",K19)+1,20))-1))-7)*30)+VALUE(MID(MID(K19,FIND("/",K19)+1,20),FIND("/",MID(K19,FIND("/",K19)+1,20))+1,20))-1),"")))</f>
        <v/>
      </c>
      <c r="M19">
        <f>IF(OR(L19="",D19=""),"",IFERROR(IF(E19="تقویمی",L19+D19,WORKDAY.INTL(L19,D19,IF($F$4="پنجشنبه و جمعه","0001100",16),'تعطیلات'!$E$5:$E$64)),""))</f>
        <v/>
      </c>
    </row>
    <row r="20">
      <c r="A20" s="13">
        <f>IF(B20="","",ROW()-8)</f>
        <v/>
      </c>
      <c r="B20" s="4" t="n"/>
      <c r="C20" s="14" t="n"/>
      <c r="D20" s="5" t="n"/>
      <c r="E20" s="5" t="n"/>
      <c r="F20" s="15">
        <f>IF(M20="","",IFERROR(INDEX(cal!$A$2:$A$52,MATCH(M20,cal!$B$2:$B$52,1))&amp;"/"&amp;TEXT(IF((M20-INDEX(cal!$B$2:$B$52,MATCH(M20,cal!$B$2:$B$52,1)))&lt;186,INT((M20-INDEX(cal!$B$2:$B$52,MATCH(M20,cal!$B$2:$B$52,1)))/31)+1,INT(((M20-INDEX(cal!$B$2:$B$52,MATCH(M20,cal!$B$2:$B$52,1)))-186)/30)+7),"00")&amp;"/"&amp;TEXT(IF((M20-INDEX(cal!$B$2:$B$52,MATCH(M20,cal!$B$2:$B$52,1)))&lt;186,MOD((M20-INDEX(cal!$B$2:$B$52,MATCH(M20,cal!$B$2:$B$52,1))),31)+1,MOD((M20-INDEX(cal!$B$2:$B$52,MATCH(M20,cal!$B$2:$B$52,1)))-186,30)+1),"00"),""))</f>
        <v/>
      </c>
      <c r="G20" s="16">
        <f>IF(M20="","",M20-TODAY())</f>
        <v/>
      </c>
      <c r="H20" s="15">
        <f>IF(M20="","",IF(G20&lt;0,"گذشته",IF(G20=0,"امروز!",IF(G20&lt;=7,"نزدیک",IF(G20&lt;=14,"حواست باشه","فرصت هست")))))</f>
        <v/>
      </c>
      <c r="K20">
        <f>IF(ISNUMBER(C20),"",SUBSTITUTE(SUBSTITUTE(SUBSTITUTE(SUBSTITUTE(SUBSTITUTE(SUBSTITUTE(SUBSTITUTE(SUBSTITUTE(SUBSTITUTE(SUBSTITUTE(SUBSTITUTE(SUBSTITUTE(TRIM(C20&amp;""),"۰","0"),"۱","1"),"۲","2"),"۳","3"),"۴","4"),"۵","5"),"۶","6"),"۷","7"),"۸","8"),"۹","9"),"-","/"),".","/"))</f>
        <v/>
      </c>
      <c r="L20">
        <f>IF(C20="","",IF(ISNUMBER(C20),C20,IFERROR(IF(VALUE(LEFT(K20,FIND("/",K20)-1))&gt;1700,DATE(VALUE(LEFT(K20,FIND("/",K20)-1)),VALUE(LEFT(MID(K20,FIND("/",K20)+1,20),FIND("/",MID(K20,FIND("/",K20)+1,20))-1)),VALUE(MID(MID(K20,FIND("/",K20)+1,20),FIND("/",MID(K20,FIND("/",K20)+1,20))+1,20))),INDEX(cal!$B$2:$B$52,MATCH(VALUE(LEFT(K20,FIND("/",K20)-1)),cal!$A$2:$A$52,0))+IF(VALUE(LEFT(MID(K20,FIND("/",K20)+1,20),FIND("/",MID(K20,FIND("/",K20)+1,20))-1))&lt;=6,(VALUE(LEFT(MID(K20,FIND("/",K20)+1,20),FIND("/",MID(K20,FIND("/",K20)+1,20))-1))-1)*31,186+(VALUE(LEFT(MID(K20,FIND("/",K20)+1,20),FIND("/",MID(K20,FIND("/",K20)+1,20))-1))-7)*30)+VALUE(MID(MID(K20,FIND("/",K20)+1,20),FIND("/",MID(K20,FIND("/",K20)+1,20))+1,20))-1),"")))</f>
        <v/>
      </c>
      <c r="M20">
        <f>IF(OR(L20="",D20=""),"",IFERROR(IF(E20="تقویمی",L20+D20,WORKDAY.INTL(L20,D20,IF($F$4="پنجشنبه و جمعه","0001100",16),'تعطیلات'!$E$5:$E$64)),""))</f>
        <v/>
      </c>
    </row>
    <row r="21">
      <c r="A21" s="13">
        <f>IF(B21="","",ROW()-8)</f>
        <v/>
      </c>
      <c r="B21" s="4" t="n"/>
      <c r="C21" s="14" t="n"/>
      <c r="D21" s="5" t="n"/>
      <c r="E21" s="5" t="n"/>
      <c r="F21" s="15">
        <f>IF(M21="","",IFERROR(INDEX(cal!$A$2:$A$52,MATCH(M21,cal!$B$2:$B$52,1))&amp;"/"&amp;TEXT(IF((M21-INDEX(cal!$B$2:$B$52,MATCH(M21,cal!$B$2:$B$52,1)))&lt;186,INT((M21-INDEX(cal!$B$2:$B$52,MATCH(M21,cal!$B$2:$B$52,1)))/31)+1,INT(((M21-INDEX(cal!$B$2:$B$52,MATCH(M21,cal!$B$2:$B$52,1)))-186)/30)+7),"00")&amp;"/"&amp;TEXT(IF((M21-INDEX(cal!$B$2:$B$52,MATCH(M21,cal!$B$2:$B$52,1)))&lt;186,MOD((M21-INDEX(cal!$B$2:$B$52,MATCH(M21,cal!$B$2:$B$52,1))),31)+1,MOD((M21-INDEX(cal!$B$2:$B$52,MATCH(M21,cal!$B$2:$B$52,1)))-186,30)+1),"00"),""))</f>
        <v/>
      </c>
      <c r="G21" s="16">
        <f>IF(M21="","",M21-TODAY())</f>
        <v/>
      </c>
      <c r="H21" s="15">
        <f>IF(M21="","",IF(G21&lt;0,"گذشته",IF(G21=0,"امروز!",IF(G21&lt;=7,"نزدیک",IF(G21&lt;=14,"حواست باشه","فرصت هست")))))</f>
        <v/>
      </c>
      <c r="K21">
        <f>IF(ISNUMBER(C21),"",SUBSTITUTE(SUBSTITUTE(SUBSTITUTE(SUBSTITUTE(SUBSTITUTE(SUBSTITUTE(SUBSTITUTE(SUBSTITUTE(SUBSTITUTE(SUBSTITUTE(SUBSTITUTE(SUBSTITUTE(TRIM(C21&amp;""),"۰","0"),"۱","1"),"۲","2"),"۳","3"),"۴","4"),"۵","5"),"۶","6"),"۷","7"),"۸","8"),"۹","9"),"-","/"),".","/"))</f>
        <v/>
      </c>
      <c r="L21">
        <f>IF(C21="","",IF(ISNUMBER(C21),C21,IFERROR(IF(VALUE(LEFT(K21,FIND("/",K21)-1))&gt;1700,DATE(VALUE(LEFT(K21,FIND("/",K21)-1)),VALUE(LEFT(MID(K21,FIND("/",K21)+1,20),FIND("/",MID(K21,FIND("/",K21)+1,20))-1)),VALUE(MID(MID(K21,FIND("/",K21)+1,20),FIND("/",MID(K21,FIND("/",K21)+1,20))+1,20))),INDEX(cal!$B$2:$B$52,MATCH(VALUE(LEFT(K21,FIND("/",K21)-1)),cal!$A$2:$A$52,0))+IF(VALUE(LEFT(MID(K21,FIND("/",K21)+1,20),FIND("/",MID(K21,FIND("/",K21)+1,20))-1))&lt;=6,(VALUE(LEFT(MID(K21,FIND("/",K21)+1,20),FIND("/",MID(K21,FIND("/",K21)+1,20))-1))-1)*31,186+(VALUE(LEFT(MID(K21,FIND("/",K21)+1,20),FIND("/",MID(K21,FIND("/",K21)+1,20))-1))-7)*30)+VALUE(MID(MID(K21,FIND("/",K21)+1,20),FIND("/",MID(K21,FIND("/",K21)+1,20))+1,20))-1),"")))</f>
        <v/>
      </c>
      <c r="M21">
        <f>IF(OR(L21="",D21=""),"",IFERROR(IF(E21="تقویمی",L21+D21,WORKDAY.INTL(L21,D21,IF($F$4="پنجشنبه و جمعه","0001100",16),'تعطیلات'!$E$5:$E$64)),""))</f>
        <v/>
      </c>
    </row>
    <row r="22">
      <c r="A22" s="13">
        <f>IF(B22="","",ROW()-8)</f>
        <v/>
      </c>
      <c r="B22" s="4" t="n"/>
      <c r="C22" s="14" t="n"/>
      <c r="D22" s="5" t="n"/>
      <c r="E22" s="5" t="n"/>
      <c r="F22" s="15">
        <f>IF(M22="","",IFERROR(INDEX(cal!$A$2:$A$52,MATCH(M22,cal!$B$2:$B$52,1))&amp;"/"&amp;TEXT(IF((M22-INDEX(cal!$B$2:$B$52,MATCH(M22,cal!$B$2:$B$52,1)))&lt;186,INT((M22-INDEX(cal!$B$2:$B$52,MATCH(M22,cal!$B$2:$B$52,1)))/31)+1,INT(((M22-INDEX(cal!$B$2:$B$52,MATCH(M22,cal!$B$2:$B$52,1)))-186)/30)+7),"00")&amp;"/"&amp;TEXT(IF((M22-INDEX(cal!$B$2:$B$52,MATCH(M22,cal!$B$2:$B$52,1)))&lt;186,MOD((M22-INDEX(cal!$B$2:$B$52,MATCH(M22,cal!$B$2:$B$52,1))),31)+1,MOD((M22-INDEX(cal!$B$2:$B$52,MATCH(M22,cal!$B$2:$B$52,1)))-186,30)+1),"00"),""))</f>
        <v/>
      </c>
      <c r="G22" s="16">
        <f>IF(M22="","",M22-TODAY())</f>
        <v/>
      </c>
      <c r="H22" s="15">
        <f>IF(M22="","",IF(G22&lt;0,"گذشته",IF(G22=0,"امروز!",IF(G22&lt;=7,"نزدیک",IF(G22&lt;=14,"حواست باشه","فرصت هست")))))</f>
        <v/>
      </c>
      <c r="K22">
        <f>IF(ISNUMBER(C22),"",SUBSTITUTE(SUBSTITUTE(SUBSTITUTE(SUBSTITUTE(SUBSTITUTE(SUBSTITUTE(SUBSTITUTE(SUBSTITUTE(SUBSTITUTE(SUBSTITUTE(SUBSTITUTE(SUBSTITUTE(TRIM(C22&amp;""),"۰","0"),"۱","1"),"۲","2"),"۳","3"),"۴","4"),"۵","5"),"۶","6"),"۷","7"),"۸","8"),"۹","9"),"-","/"),".","/"))</f>
        <v/>
      </c>
      <c r="L22">
        <f>IF(C22="","",IF(ISNUMBER(C22),C22,IFERROR(IF(VALUE(LEFT(K22,FIND("/",K22)-1))&gt;1700,DATE(VALUE(LEFT(K22,FIND("/",K22)-1)),VALUE(LEFT(MID(K22,FIND("/",K22)+1,20),FIND("/",MID(K22,FIND("/",K22)+1,20))-1)),VALUE(MID(MID(K22,FIND("/",K22)+1,20),FIND("/",MID(K22,FIND("/",K22)+1,20))+1,20))),INDEX(cal!$B$2:$B$52,MATCH(VALUE(LEFT(K22,FIND("/",K22)-1)),cal!$A$2:$A$52,0))+IF(VALUE(LEFT(MID(K22,FIND("/",K22)+1,20),FIND("/",MID(K22,FIND("/",K22)+1,20))-1))&lt;=6,(VALUE(LEFT(MID(K22,FIND("/",K22)+1,20),FIND("/",MID(K22,FIND("/",K22)+1,20))-1))-1)*31,186+(VALUE(LEFT(MID(K22,FIND("/",K22)+1,20),FIND("/",MID(K22,FIND("/",K22)+1,20))-1))-7)*30)+VALUE(MID(MID(K22,FIND("/",K22)+1,20),FIND("/",MID(K22,FIND("/",K22)+1,20))+1,20))-1),"")))</f>
        <v/>
      </c>
      <c r="M22">
        <f>IF(OR(L22="",D22=""),"",IFERROR(IF(E22="تقویمی",L22+D22,WORKDAY.INTL(L22,D22,IF($F$4="پنجشنبه و جمعه","0001100",16),'تعطیلات'!$E$5:$E$64)),""))</f>
        <v/>
      </c>
    </row>
    <row r="23">
      <c r="A23" s="13">
        <f>IF(B23="","",ROW()-8)</f>
        <v/>
      </c>
      <c r="B23" s="4" t="n"/>
      <c r="C23" s="14" t="n"/>
      <c r="D23" s="5" t="n"/>
      <c r="E23" s="5" t="n"/>
      <c r="F23" s="15">
        <f>IF(M23="","",IFERROR(INDEX(cal!$A$2:$A$52,MATCH(M23,cal!$B$2:$B$52,1))&amp;"/"&amp;TEXT(IF((M23-INDEX(cal!$B$2:$B$52,MATCH(M23,cal!$B$2:$B$52,1)))&lt;186,INT((M23-INDEX(cal!$B$2:$B$52,MATCH(M23,cal!$B$2:$B$52,1)))/31)+1,INT(((M23-INDEX(cal!$B$2:$B$52,MATCH(M23,cal!$B$2:$B$52,1)))-186)/30)+7),"00")&amp;"/"&amp;TEXT(IF((M23-INDEX(cal!$B$2:$B$52,MATCH(M23,cal!$B$2:$B$52,1)))&lt;186,MOD((M23-INDEX(cal!$B$2:$B$52,MATCH(M23,cal!$B$2:$B$52,1))),31)+1,MOD((M23-INDEX(cal!$B$2:$B$52,MATCH(M23,cal!$B$2:$B$52,1)))-186,30)+1),"00"),""))</f>
        <v/>
      </c>
      <c r="G23" s="16">
        <f>IF(M23="","",M23-TODAY())</f>
        <v/>
      </c>
      <c r="H23" s="15">
        <f>IF(M23="","",IF(G23&lt;0,"گذشته",IF(G23=0,"امروز!",IF(G23&lt;=7,"نزدیک",IF(G23&lt;=14,"حواست باشه","فرصت هست")))))</f>
        <v/>
      </c>
      <c r="K23">
        <f>IF(ISNUMBER(C23),"",SUBSTITUTE(SUBSTITUTE(SUBSTITUTE(SUBSTITUTE(SUBSTITUTE(SUBSTITUTE(SUBSTITUTE(SUBSTITUTE(SUBSTITUTE(SUBSTITUTE(SUBSTITUTE(SUBSTITUTE(TRIM(C23&amp;""),"۰","0"),"۱","1"),"۲","2"),"۳","3"),"۴","4"),"۵","5"),"۶","6"),"۷","7"),"۸","8"),"۹","9"),"-","/"),".","/"))</f>
        <v/>
      </c>
      <c r="L23">
        <f>IF(C23="","",IF(ISNUMBER(C23),C23,IFERROR(IF(VALUE(LEFT(K23,FIND("/",K23)-1))&gt;1700,DATE(VALUE(LEFT(K23,FIND("/",K23)-1)),VALUE(LEFT(MID(K23,FIND("/",K23)+1,20),FIND("/",MID(K23,FIND("/",K23)+1,20))-1)),VALUE(MID(MID(K23,FIND("/",K23)+1,20),FIND("/",MID(K23,FIND("/",K23)+1,20))+1,20))),INDEX(cal!$B$2:$B$52,MATCH(VALUE(LEFT(K23,FIND("/",K23)-1)),cal!$A$2:$A$52,0))+IF(VALUE(LEFT(MID(K23,FIND("/",K23)+1,20),FIND("/",MID(K23,FIND("/",K23)+1,20))-1))&lt;=6,(VALUE(LEFT(MID(K23,FIND("/",K23)+1,20),FIND("/",MID(K23,FIND("/",K23)+1,20))-1))-1)*31,186+(VALUE(LEFT(MID(K23,FIND("/",K23)+1,20),FIND("/",MID(K23,FIND("/",K23)+1,20))-1))-7)*30)+VALUE(MID(MID(K23,FIND("/",K23)+1,20),FIND("/",MID(K23,FIND("/",K23)+1,20))+1,20))-1),"")))</f>
        <v/>
      </c>
      <c r="M23">
        <f>IF(OR(L23="",D23=""),"",IFERROR(IF(E23="تقویمی",L23+D23,WORKDAY.INTL(L23,D23,IF($F$4="پنجشنبه و جمعه","0001100",16),'تعطیلات'!$E$5:$E$64)),""))</f>
        <v/>
      </c>
    </row>
    <row r="24">
      <c r="A24" s="13">
        <f>IF(B24="","",ROW()-8)</f>
        <v/>
      </c>
      <c r="B24" s="4" t="n"/>
      <c r="C24" s="14" t="n"/>
      <c r="D24" s="5" t="n"/>
      <c r="E24" s="5" t="n"/>
      <c r="F24" s="15">
        <f>IF(M24="","",IFERROR(INDEX(cal!$A$2:$A$52,MATCH(M24,cal!$B$2:$B$52,1))&amp;"/"&amp;TEXT(IF((M24-INDEX(cal!$B$2:$B$52,MATCH(M24,cal!$B$2:$B$52,1)))&lt;186,INT((M24-INDEX(cal!$B$2:$B$52,MATCH(M24,cal!$B$2:$B$52,1)))/31)+1,INT(((M24-INDEX(cal!$B$2:$B$52,MATCH(M24,cal!$B$2:$B$52,1)))-186)/30)+7),"00")&amp;"/"&amp;TEXT(IF((M24-INDEX(cal!$B$2:$B$52,MATCH(M24,cal!$B$2:$B$52,1)))&lt;186,MOD((M24-INDEX(cal!$B$2:$B$52,MATCH(M24,cal!$B$2:$B$52,1))),31)+1,MOD((M24-INDEX(cal!$B$2:$B$52,MATCH(M24,cal!$B$2:$B$52,1)))-186,30)+1),"00"),""))</f>
        <v/>
      </c>
      <c r="G24" s="16">
        <f>IF(M24="","",M24-TODAY())</f>
        <v/>
      </c>
      <c r="H24" s="15">
        <f>IF(M24="","",IF(G24&lt;0,"گذشته",IF(G24=0,"امروز!",IF(G24&lt;=7,"نزدیک",IF(G24&lt;=14,"حواست باشه","فرصت هست")))))</f>
        <v/>
      </c>
      <c r="K24">
        <f>IF(ISNUMBER(C24),"",SUBSTITUTE(SUBSTITUTE(SUBSTITUTE(SUBSTITUTE(SUBSTITUTE(SUBSTITUTE(SUBSTITUTE(SUBSTITUTE(SUBSTITUTE(SUBSTITUTE(SUBSTITUTE(SUBSTITUTE(TRIM(C24&amp;""),"۰","0"),"۱","1"),"۲","2"),"۳","3"),"۴","4"),"۵","5"),"۶","6"),"۷","7"),"۸","8"),"۹","9"),"-","/"),".","/"))</f>
        <v/>
      </c>
      <c r="L24">
        <f>IF(C24="","",IF(ISNUMBER(C24),C24,IFERROR(IF(VALUE(LEFT(K24,FIND("/",K24)-1))&gt;1700,DATE(VALUE(LEFT(K24,FIND("/",K24)-1)),VALUE(LEFT(MID(K24,FIND("/",K24)+1,20),FIND("/",MID(K24,FIND("/",K24)+1,20))-1)),VALUE(MID(MID(K24,FIND("/",K24)+1,20),FIND("/",MID(K24,FIND("/",K24)+1,20))+1,20))),INDEX(cal!$B$2:$B$52,MATCH(VALUE(LEFT(K24,FIND("/",K24)-1)),cal!$A$2:$A$52,0))+IF(VALUE(LEFT(MID(K24,FIND("/",K24)+1,20),FIND("/",MID(K24,FIND("/",K24)+1,20))-1))&lt;=6,(VALUE(LEFT(MID(K24,FIND("/",K24)+1,20),FIND("/",MID(K24,FIND("/",K24)+1,20))-1))-1)*31,186+(VALUE(LEFT(MID(K24,FIND("/",K24)+1,20),FIND("/",MID(K24,FIND("/",K24)+1,20))-1))-7)*30)+VALUE(MID(MID(K24,FIND("/",K24)+1,20),FIND("/",MID(K24,FIND("/",K24)+1,20))+1,20))-1),"")))</f>
        <v/>
      </c>
      <c r="M24">
        <f>IF(OR(L24="",D24=""),"",IFERROR(IF(E24="تقویمی",L24+D24,WORKDAY.INTL(L24,D24,IF($F$4="پنجشنبه و جمعه","0001100",16),'تعطیلات'!$E$5:$E$64)),""))</f>
        <v/>
      </c>
    </row>
    <row r="25">
      <c r="A25" s="13">
        <f>IF(B25="","",ROW()-8)</f>
        <v/>
      </c>
      <c r="B25" s="4" t="n"/>
      <c r="C25" s="14" t="n"/>
      <c r="D25" s="5" t="n"/>
      <c r="E25" s="5" t="n"/>
      <c r="F25" s="15">
        <f>IF(M25="","",IFERROR(INDEX(cal!$A$2:$A$52,MATCH(M25,cal!$B$2:$B$52,1))&amp;"/"&amp;TEXT(IF((M25-INDEX(cal!$B$2:$B$52,MATCH(M25,cal!$B$2:$B$52,1)))&lt;186,INT((M25-INDEX(cal!$B$2:$B$52,MATCH(M25,cal!$B$2:$B$52,1)))/31)+1,INT(((M25-INDEX(cal!$B$2:$B$52,MATCH(M25,cal!$B$2:$B$52,1)))-186)/30)+7),"00")&amp;"/"&amp;TEXT(IF((M25-INDEX(cal!$B$2:$B$52,MATCH(M25,cal!$B$2:$B$52,1)))&lt;186,MOD((M25-INDEX(cal!$B$2:$B$52,MATCH(M25,cal!$B$2:$B$52,1))),31)+1,MOD((M25-INDEX(cal!$B$2:$B$52,MATCH(M25,cal!$B$2:$B$52,1)))-186,30)+1),"00"),""))</f>
        <v/>
      </c>
      <c r="G25" s="16">
        <f>IF(M25="","",M25-TODAY())</f>
        <v/>
      </c>
      <c r="H25" s="15">
        <f>IF(M25="","",IF(G25&lt;0,"گذشته",IF(G25=0,"امروز!",IF(G25&lt;=7,"نزدیک",IF(G25&lt;=14,"حواست باشه","فرصت هست")))))</f>
        <v/>
      </c>
      <c r="K25">
        <f>IF(ISNUMBER(C25),"",SUBSTITUTE(SUBSTITUTE(SUBSTITUTE(SUBSTITUTE(SUBSTITUTE(SUBSTITUTE(SUBSTITUTE(SUBSTITUTE(SUBSTITUTE(SUBSTITUTE(SUBSTITUTE(SUBSTITUTE(TRIM(C25&amp;""),"۰","0"),"۱","1"),"۲","2"),"۳","3"),"۴","4"),"۵","5"),"۶","6"),"۷","7"),"۸","8"),"۹","9"),"-","/"),".","/"))</f>
        <v/>
      </c>
      <c r="L25">
        <f>IF(C25="","",IF(ISNUMBER(C25),C25,IFERROR(IF(VALUE(LEFT(K25,FIND("/",K25)-1))&gt;1700,DATE(VALUE(LEFT(K25,FIND("/",K25)-1)),VALUE(LEFT(MID(K25,FIND("/",K25)+1,20),FIND("/",MID(K25,FIND("/",K25)+1,20))-1)),VALUE(MID(MID(K25,FIND("/",K25)+1,20),FIND("/",MID(K25,FIND("/",K25)+1,20))+1,20))),INDEX(cal!$B$2:$B$52,MATCH(VALUE(LEFT(K25,FIND("/",K25)-1)),cal!$A$2:$A$52,0))+IF(VALUE(LEFT(MID(K25,FIND("/",K25)+1,20),FIND("/",MID(K25,FIND("/",K25)+1,20))-1))&lt;=6,(VALUE(LEFT(MID(K25,FIND("/",K25)+1,20),FIND("/",MID(K25,FIND("/",K25)+1,20))-1))-1)*31,186+(VALUE(LEFT(MID(K25,FIND("/",K25)+1,20),FIND("/",MID(K25,FIND("/",K25)+1,20))-1))-7)*30)+VALUE(MID(MID(K25,FIND("/",K25)+1,20),FIND("/",MID(K25,FIND("/",K25)+1,20))+1,20))-1),"")))</f>
        <v/>
      </c>
      <c r="M25">
        <f>IF(OR(L25="",D25=""),"",IFERROR(IF(E25="تقویمی",L25+D25,WORKDAY.INTL(L25,D25,IF($F$4="پنجشنبه و جمعه","0001100",16),'تعطیلات'!$E$5:$E$64)),""))</f>
        <v/>
      </c>
    </row>
    <row r="26">
      <c r="A26" s="13">
        <f>IF(B26="","",ROW()-8)</f>
        <v/>
      </c>
      <c r="B26" s="4" t="n"/>
      <c r="C26" s="14" t="n"/>
      <c r="D26" s="5" t="n"/>
      <c r="E26" s="5" t="n"/>
      <c r="F26" s="15">
        <f>IF(M26="","",IFERROR(INDEX(cal!$A$2:$A$52,MATCH(M26,cal!$B$2:$B$52,1))&amp;"/"&amp;TEXT(IF((M26-INDEX(cal!$B$2:$B$52,MATCH(M26,cal!$B$2:$B$52,1)))&lt;186,INT((M26-INDEX(cal!$B$2:$B$52,MATCH(M26,cal!$B$2:$B$52,1)))/31)+1,INT(((M26-INDEX(cal!$B$2:$B$52,MATCH(M26,cal!$B$2:$B$52,1)))-186)/30)+7),"00")&amp;"/"&amp;TEXT(IF((M26-INDEX(cal!$B$2:$B$52,MATCH(M26,cal!$B$2:$B$52,1)))&lt;186,MOD((M26-INDEX(cal!$B$2:$B$52,MATCH(M26,cal!$B$2:$B$52,1))),31)+1,MOD((M26-INDEX(cal!$B$2:$B$52,MATCH(M26,cal!$B$2:$B$52,1)))-186,30)+1),"00"),""))</f>
        <v/>
      </c>
      <c r="G26" s="16">
        <f>IF(M26="","",M26-TODAY())</f>
        <v/>
      </c>
      <c r="H26" s="15">
        <f>IF(M26="","",IF(G26&lt;0,"گذشته",IF(G26=0,"امروز!",IF(G26&lt;=7,"نزدیک",IF(G26&lt;=14,"حواست باشه","فرصت هست")))))</f>
        <v/>
      </c>
      <c r="K26">
        <f>IF(ISNUMBER(C26),"",SUBSTITUTE(SUBSTITUTE(SUBSTITUTE(SUBSTITUTE(SUBSTITUTE(SUBSTITUTE(SUBSTITUTE(SUBSTITUTE(SUBSTITUTE(SUBSTITUTE(SUBSTITUTE(SUBSTITUTE(TRIM(C26&amp;""),"۰","0"),"۱","1"),"۲","2"),"۳","3"),"۴","4"),"۵","5"),"۶","6"),"۷","7"),"۸","8"),"۹","9"),"-","/"),".","/"))</f>
        <v/>
      </c>
      <c r="L26">
        <f>IF(C26="","",IF(ISNUMBER(C26),C26,IFERROR(IF(VALUE(LEFT(K26,FIND("/",K26)-1))&gt;1700,DATE(VALUE(LEFT(K26,FIND("/",K26)-1)),VALUE(LEFT(MID(K26,FIND("/",K26)+1,20),FIND("/",MID(K26,FIND("/",K26)+1,20))-1)),VALUE(MID(MID(K26,FIND("/",K26)+1,20),FIND("/",MID(K26,FIND("/",K26)+1,20))+1,20))),INDEX(cal!$B$2:$B$52,MATCH(VALUE(LEFT(K26,FIND("/",K26)-1)),cal!$A$2:$A$52,0))+IF(VALUE(LEFT(MID(K26,FIND("/",K26)+1,20),FIND("/",MID(K26,FIND("/",K26)+1,20))-1))&lt;=6,(VALUE(LEFT(MID(K26,FIND("/",K26)+1,20),FIND("/",MID(K26,FIND("/",K26)+1,20))-1))-1)*31,186+(VALUE(LEFT(MID(K26,FIND("/",K26)+1,20),FIND("/",MID(K26,FIND("/",K26)+1,20))-1))-7)*30)+VALUE(MID(MID(K26,FIND("/",K26)+1,20),FIND("/",MID(K26,FIND("/",K26)+1,20))+1,20))-1),"")))</f>
        <v/>
      </c>
      <c r="M26">
        <f>IF(OR(L26="",D26=""),"",IFERROR(IF(E26="تقویمی",L26+D26,WORKDAY.INTL(L26,D26,IF($F$4="پنجشنبه و جمعه","0001100",16),'تعطیلات'!$E$5:$E$64)),""))</f>
        <v/>
      </c>
    </row>
    <row r="27">
      <c r="A27" s="13">
        <f>IF(B27="","",ROW()-8)</f>
        <v/>
      </c>
      <c r="B27" s="4" t="n"/>
      <c r="C27" s="14" t="n"/>
      <c r="D27" s="5" t="n"/>
      <c r="E27" s="5" t="n"/>
      <c r="F27" s="15">
        <f>IF(M27="","",IFERROR(INDEX(cal!$A$2:$A$52,MATCH(M27,cal!$B$2:$B$52,1))&amp;"/"&amp;TEXT(IF((M27-INDEX(cal!$B$2:$B$52,MATCH(M27,cal!$B$2:$B$52,1)))&lt;186,INT((M27-INDEX(cal!$B$2:$B$52,MATCH(M27,cal!$B$2:$B$52,1)))/31)+1,INT(((M27-INDEX(cal!$B$2:$B$52,MATCH(M27,cal!$B$2:$B$52,1)))-186)/30)+7),"00")&amp;"/"&amp;TEXT(IF((M27-INDEX(cal!$B$2:$B$52,MATCH(M27,cal!$B$2:$B$52,1)))&lt;186,MOD((M27-INDEX(cal!$B$2:$B$52,MATCH(M27,cal!$B$2:$B$52,1))),31)+1,MOD((M27-INDEX(cal!$B$2:$B$52,MATCH(M27,cal!$B$2:$B$52,1)))-186,30)+1),"00"),""))</f>
        <v/>
      </c>
      <c r="G27" s="16">
        <f>IF(M27="","",M27-TODAY())</f>
        <v/>
      </c>
      <c r="H27" s="15">
        <f>IF(M27="","",IF(G27&lt;0,"گذشته",IF(G27=0,"امروز!",IF(G27&lt;=7,"نزدیک",IF(G27&lt;=14,"حواست باشه","فرصت هست")))))</f>
        <v/>
      </c>
      <c r="K27">
        <f>IF(ISNUMBER(C27),"",SUBSTITUTE(SUBSTITUTE(SUBSTITUTE(SUBSTITUTE(SUBSTITUTE(SUBSTITUTE(SUBSTITUTE(SUBSTITUTE(SUBSTITUTE(SUBSTITUTE(SUBSTITUTE(SUBSTITUTE(TRIM(C27&amp;""),"۰","0"),"۱","1"),"۲","2"),"۳","3"),"۴","4"),"۵","5"),"۶","6"),"۷","7"),"۸","8"),"۹","9"),"-","/"),".","/"))</f>
        <v/>
      </c>
      <c r="L27">
        <f>IF(C27="","",IF(ISNUMBER(C27),C27,IFERROR(IF(VALUE(LEFT(K27,FIND("/",K27)-1))&gt;1700,DATE(VALUE(LEFT(K27,FIND("/",K27)-1)),VALUE(LEFT(MID(K27,FIND("/",K27)+1,20),FIND("/",MID(K27,FIND("/",K27)+1,20))-1)),VALUE(MID(MID(K27,FIND("/",K27)+1,20),FIND("/",MID(K27,FIND("/",K27)+1,20))+1,20))),INDEX(cal!$B$2:$B$52,MATCH(VALUE(LEFT(K27,FIND("/",K27)-1)),cal!$A$2:$A$52,0))+IF(VALUE(LEFT(MID(K27,FIND("/",K27)+1,20),FIND("/",MID(K27,FIND("/",K27)+1,20))-1))&lt;=6,(VALUE(LEFT(MID(K27,FIND("/",K27)+1,20),FIND("/",MID(K27,FIND("/",K27)+1,20))-1))-1)*31,186+(VALUE(LEFT(MID(K27,FIND("/",K27)+1,20),FIND("/",MID(K27,FIND("/",K27)+1,20))-1))-7)*30)+VALUE(MID(MID(K27,FIND("/",K27)+1,20),FIND("/",MID(K27,FIND("/",K27)+1,20))+1,20))-1),"")))</f>
        <v/>
      </c>
      <c r="M27">
        <f>IF(OR(L27="",D27=""),"",IFERROR(IF(E27="تقویمی",L27+D27,WORKDAY.INTL(L27,D27,IF($F$4="پنجشنبه و جمعه","0001100",16),'تعطیلات'!$E$5:$E$64)),""))</f>
        <v/>
      </c>
    </row>
    <row r="28">
      <c r="A28" s="13">
        <f>IF(B28="","",ROW()-8)</f>
        <v/>
      </c>
      <c r="B28" s="4" t="n"/>
      <c r="C28" s="14" t="n"/>
      <c r="D28" s="5" t="n"/>
      <c r="E28" s="5" t="n"/>
      <c r="F28" s="15">
        <f>IF(M28="","",IFERROR(INDEX(cal!$A$2:$A$52,MATCH(M28,cal!$B$2:$B$52,1))&amp;"/"&amp;TEXT(IF((M28-INDEX(cal!$B$2:$B$52,MATCH(M28,cal!$B$2:$B$52,1)))&lt;186,INT((M28-INDEX(cal!$B$2:$B$52,MATCH(M28,cal!$B$2:$B$52,1)))/31)+1,INT(((M28-INDEX(cal!$B$2:$B$52,MATCH(M28,cal!$B$2:$B$52,1)))-186)/30)+7),"00")&amp;"/"&amp;TEXT(IF((M28-INDEX(cal!$B$2:$B$52,MATCH(M28,cal!$B$2:$B$52,1)))&lt;186,MOD((M28-INDEX(cal!$B$2:$B$52,MATCH(M28,cal!$B$2:$B$52,1))),31)+1,MOD((M28-INDEX(cal!$B$2:$B$52,MATCH(M28,cal!$B$2:$B$52,1)))-186,30)+1),"00"),""))</f>
        <v/>
      </c>
      <c r="G28" s="16">
        <f>IF(M28="","",M28-TODAY())</f>
        <v/>
      </c>
      <c r="H28" s="15">
        <f>IF(M28="","",IF(G28&lt;0,"گذشته",IF(G28=0,"امروز!",IF(G28&lt;=7,"نزدیک",IF(G28&lt;=14,"حواست باشه","فرصت هست")))))</f>
        <v/>
      </c>
      <c r="K28">
        <f>IF(ISNUMBER(C28),"",SUBSTITUTE(SUBSTITUTE(SUBSTITUTE(SUBSTITUTE(SUBSTITUTE(SUBSTITUTE(SUBSTITUTE(SUBSTITUTE(SUBSTITUTE(SUBSTITUTE(SUBSTITUTE(SUBSTITUTE(TRIM(C28&amp;""),"۰","0"),"۱","1"),"۲","2"),"۳","3"),"۴","4"),"۵","5"),"۶","6"),"۷","7"),"۸","8"),"۹","9"),"-","/"),".","/"))</f>
        <v/>
      </c>
      <c r="L28">
        <f>IF(C28="","",IF(ISNUMBER(C28),C28,IFERROR(IF(VALUE(LEFT(K28,FIND("/",K28)-1))&gt;1700,DATE(VALUE(LEFT(K28,FIND("/",K28)-1)),VALUE(LEFT(MID(K28,FIND("/",K28)+1,20),FIND("/",MID(K28,FIND("/",K28)+1,20))-1)),VALUE(MID(MID(K28,FIND("/",K28)+1,20),FIND("/",MID(K28,FIND("/",K28)+1,20))+1,20))),INDEX(cal!$B$2:$B$52,MATCH(VALUE(LEFT(K28,FIND("/",K28)-1)),cal!$A$2:$A$52,0))+IF(VALUE(LEFT(MID(K28,FIND("/",K28)+1,20),FIND("/",MID(K28,FIND("/",K28)+1,20))-1))&lt;=6,(VALUE(LEFT(MID(K28,FIND("/",K28)+1,20),FIND("/",MID(K28,FIND("/",K28)+1,20))-1))-1)*31,186+(VALUE(LEFT(MID(K28,FIND("/",K28)+1,20),FIND("/",MID(K28,FIND("/",K28)+1,20))-1))-7)*30)+VALUE(MID(MID(K28,FIND("/",K28)+1,20),FIND("/",MID(K28,FIND("/",K28)+1,20))+1,20))-1),"")))</f>
        <v/>
      </c>
      <c r="M28">
        <f>IF(OR(L28="",D28=""),"",IFERROR(IF(E28="تقویمی",L28+D28,WORKDAY.INTL(L28,D28,IF($F$4="پنجشنبه و جمعه","0001100",16),'تعطیلات'!$E$5:$E$64)),""))</f>
        <v/>
      </c>
    </row>
    <row r="29">
      <c r="A29" s="13">
        <f>IF(B29="","",ROW()-8)</f>
        <v/>
      </c>
      <c r="B29" s="4" t="n"/>
      <c r="C29" s="14" t="n"/>
      <c r="D29" s="5" t="n"/>
      <c r="E29" s="5" t="n"/>
      <c r="F29" s="15">
        <f>IF(M29="","",IFERROR(INDEX(cal!$A$2:$A$52,MATCH(M29,cal!$B$2:$B$52,1))&amp;"/"&amp;TEXT(IF((M29-INDEX(cal!$B$2:$B$52,MATCH(M29,cal!$B$2:$B$52,1)))&lt;186,INT((M29-INDEX(cal!$B$2:$B$52,MATCH(M29,cal!$B$2:$B$52,1)))/31)+1,INT(((M29-INDEX(cal!$B$2:$B$52,MATCH(M29,cal!$B$2:$B$52,1)))-186)/30)+7),"00")&amp;"/"&amp;TEXT(IF((M29-INDEX(cal!$B$2:$B$52,MATCH(M29,cal!$B$2:$B$52,1)))&lt;186,MOD((M29-INDEX(cal!$B$2:$B$52,MATCH(M29,cal!$B$2:$B$52,1))),31)+1,MOD((M29-INDEX(cal!$B$2:$B$52,MATCH(M29,cal!$B$2:$B$52,1)))-186,30)+1),"00"),""))</f>
        <v/>
      </c>
      <c r="G29" s="16">
        <f>IF(M29="","",M29-TODAY())</f>
        <v/>
      </c>
      <c r="H29" s="15">
        <f>IF(M29="","",IF(G29&lt;0,"گذشته",IF(G29=0,"امروز!",IF(G29&lt;=7,"نزدیک",IF(G29&lt;=14,"حواست باشه","فرصت هست")))))</f>
        <v/>
      </c>
      <c r="K29">
        <f>IF(ISNUMBER(C29),"",SUBSTITUTE(SUBSTITUTE(SUBSTITUTE(SUBSTITUTE(SUBSTITUTE(SUBSTITUTE(SUBSTITUTE(SUBSTITUTE(SUBSTITUTE(SUBSTITUTE(SUBSTITUTE(SUBSTITUTE(TRIM(C29&amp;""),"۰","0"),"۱","1"),"۲","2"),"۳","3"),"۴","4"),"۵","5"),"۶","6"),"۷","7"),"۸","8"),"۹","9"),"-","/"),".","/"))</f>
        <v/>
      </c>
      <c r="L29">
        <f>IF(C29="","",IF(ISNUMBER(C29),C29,IFERROR(IF(VALUE(LEFT(K29,FIND("/",K29)-1))&gt;1700,DATE(VALUE(LEFT(K29,FIND("/",K29)-1)),VALUE(LEFT(MID(K29,FIND("/",K29)+1,20),FIND("/",MID(K29,FIND("/",K29)+1,20))-1)),VALUE(MID(MID(K29,FIND("/",K29)+1,20),FIND("/",MID(K29,FIND("/",K29)+1,20))+1,20))),INDEX(cal!$B$2:$B$52,MATCH(VALUE(LEFT(K29,FIND("/",K29)-1)),cal!$A$2:$A$52,0))+IF(VALUE(LEFT(MID(K29,FIND("/",K29)+1,20),FIND("/",MID(K29,FIND("/",K29)+1,20))-1))&lt;=6,(VALUE(LEFT(MID(K29,FIND("/",K29)+1,20),FIND("/",MID(K29,FIND("/",K29)+1,20))-1))-1)*31,186+(VALUE(LEFT(MID(K29,FIND("/",K29)+1,20),FIND("/",MID(K29,FIND("/",K29)+1,20))-1))-7)*30)+VALUE(MID(MID(K29,FIND("/",K29)+1,20),FIND("/",MID(K29,FIND("/",K29)+1,20))+1,20))-1),"")))</f>
        <v/>
      </c>
      <c r="M29">
        <f>IF(OR(L29="",D29=""),"",IFERROR(IF(E29="تقویمی",L29+D29,WORKDAY.INTL(L29,D29,IF($F$4="پنجشنبه و جمعه","0001100",16),'تعطیلات'!$E$5:$E$64)),""))</f>
        <v/>
      </c>
    </row>
    <row r="30">
      <c r="A30" s="13">
        <f>IF(B30="","",ROW()-8)</f>
        <v/>
      </c>
      <c r="B30" s="4" t="n"/>
      <c r="C30" s="14" t="n"/>
      <c r="D30" s="5" t="n"/>
      <c r="E30" s="5" t="n"/>
      <c r="F30" s="15">
        <f>IF(M30="","",IFERROR(INDEX(cal!$A$2:$A$52,MATCH(M30,cal!$B$2:$B$52,1))&amp;"/"&amp;TEXT(IF((M30-INDEX(cal!$B$2:$B$52,MATCH(M30,cal!$B$2:$B$52,1)))&lt;186,INT((M30-INDEX(cal!$B$2:$B$52,MATCH(M30,cal!$B$2:$B$52,1)))/31)+1,INT(((M30-INDEX(cal!$B$2:$B$52,MATCH(M30,cal!$B$2:$B$52,1)))-186)/30)+7),"00")&amp;"/"&amp;TEXT(IF((M30-INDEX(cal!$B$2:$B$52,MATCH(M30,cal!$B$2:$B$52,1)))&lt;186,MOD((M30-INDEX(cal!$B$2:$B$52,MATCH(M30,cal!$B$2:$B$52,1))),31)+1,MOD((M30-INDEX(cal!$B$2:$B$52,MATCH(M30,cal!$B$2:$B$52,1)))-186,30)+1),"00"),""))</f>
        <v/>
      </c>
      <c r="G30" s="16">
        <f>IF(M30="","",M30-TODAY())</f>
        <v/>
      </c>
      <c r="H30" s="15">
        <f>IF(M30="","",IF(G30&lt;0,"گذشته",IF(G30=0,"امروز!",IF(G30&lt;=7,"نزدیک",IF(G30&lt;=14,"حواست باشه","فرصت هست")))))</f>
        <v/>
      </c>
      <c r="K30">
        <f>IF(ISNUMBER(C30),"",SUBSTITUTE(SUBSTITUTE(SUBSTITUTE(SUBSTITUTE(SUBSTITUTE(SUBSTITUTE(SUBSTITUTE(SUBSTITUTE(SUBSTITUTE(SUBSTITUTE(SUBSTITUTE(SUBSTITUTE(TRIM(C30&amp;""),"۰","0"),"۱","1"),"۲","2"),"۳","3"),"۴","4"),"۵","5"),"۶","6"),"۷","7"),"۸","8"),"۹","9"),"-","/"),".","/"))</f>
        <v/>
      </c>
      <c r="L30">
        <f>IF(C30="","",IF(ISNUMBER(C30),C30,IFERROR(IF(VALUE(LEFT(K30,FIND("/",K30)-1))&gt;1700,DATE(VALUE(LEFT(K30,FIND("/",K30)-1)),VALUE(LEFT(MID(K30,FIND("/",K30)+1,20),FIND("/",MID(K30,FIND("/",K30)+1,20))-1)),VALUE(MID(MID(K30,FIND("/",K30)+1,20),FIND("/",MID(K30,FIND("/",K30)+1,20))+1,20))),INDEX(cal!$B$2:$B$52,MATCH(VALUE(LEFT(K30,FIND("/",K30)-1)),cal!$A$2:$A$52,0))+IF(VALUE(LEFT(MID(K30,FIND("/",K30)+1,20),FIND("/",MID(K30,FIND("/",K30)+1,20))-1))&lt;=6,(VALUE(LEFT(MID(K30,FIND("/",K30)+1,20),FIND("/",MID(K30,FIND("/",K30)+1,20))-1))-1)*31,186+(VALUE(LEFT(MID(K30,FIND("/",K30)+1,20),FIND("/",MID(K30,FIND("/",K30)+1,20))-1))-7)*30)+VALUE(MID(MID(K30,FIND("/",K30)+1,20),FIND("/",MID(K30,FIND("/",K30)+1,20))+1,20))-1),"")))</f>
        <v/>
      </c>
      <c r="M30">
        <f>IF(OR(L30="",D30=""),"",IFERROR(IF(E30="تقویمی",L30+D30,WORKDAY.INTL(L30,D30,IF($F$4="پنجشنبه و جمعه","0001100",16),'تعطیلات'!$E$5:$E$64)),""))</f>
        <v/>
      </c>
    </row>
    <row r="31">
      <c r="A31" s="13">
        <f>IF(B31="","",ROW()-8)</f>
        <v/>
      </c>
      <c r="B31" s="4" t="n"/>
      <c r="C31" s="14" t="n"/>
      <c r="D31" s="5" t="n"/>
      <c r="E31" s="5" t="n"/>
      <c r="F31" s="15">
        <f>IF(M31="","",IFERROR(INDEX(cal!$A$2:$A$52,MATCH(M31,cal!$B$2:$B$52,1))&amp;"/"&amp;TEXT(IF((M31-INDEX(cal!$B$2:$B$52,MATCH(M31,cal!$B$2:$B$52,1)))&lt;186,INT((M31-INDEX(cal!$B$2:$B$52,MATCH(M31,cal!$B$2:$B$52,1)))/31)+1,INT(((M31-INDEX(cal!$B$2:$B$52,MATCH(M31,cal!$B$2:$B$52,1)))-186)/30)+7),"00")&amp;"/"&amp;TEXT(IF((M31-INDEX(cal!$B$2:$B$52,MATCH(M31,cal!$B$2:$B$52,1)))&lt;186,MOD((M31-INDEX(cal!$B$2:$B$52,MATCH(M31,cal!$B$2:$B$52,1))),31)+1,MOD((M31-INDEX(cal!$B$2:$B$52,MATCH(M31,cal!$B$2:$B$52,1)))-186,30)+1),"00"),""))</f>
        <v/>
      </c>
      <c r="G31" s="16">
        <f>IF(M31="","",M31-TODAY())</f>
        <v/>
      </c>
      <c r="H31" s="15">
        <f>IF(M31="","",IF(G31&lt;0,"گذشته",IF(G31=0,"امروز!",IF(G31&lt;=7,"نزدیک",IF(G31&lt;=14,"حواست باشه","فرصت هست")))))</f>
        <v/>
      </c>
      <c r="K31">
        <f>IF(ISNUMBER(C31),"",SUBSTITUTE(SUBSTITUTE(SUBSTITUTE(SUBSTITUTE(SUBSTITUTE(SUBSTITUTE(SUBSTITUTE(SUBSTITUTE(SUBSTITUTE(SUBSTITUTE(SUBSTITUTE(SUBSTITUTE(TRIM(C31&amp;""),"۰","0"),"۱","1"),"۲","2"),"۳","3"),"۴","4"),"۵","5"),"۶","6"),"۷","7"),"۸","8"),"۹","9"),"-","/"),".","/"))</f>
        <v/>
      </c>
      <c r="L31">
        <f>IF(C31="","",IF(ISNUMBER(C31),C31,IFERROR(IF(VALUE(LEFT(K31,FIND("/",K31)-1))&gt;1700,DATE(VALUE(LEFT(K31,FIND("/",K31)-1)),VALUE(LEFT(MID(K31,FIND("/",K31)+1,20),FIND("/",MID(K31,FIND("/",K31)+1,20))-1)),VALUE(MID(MID(K31,FIND("/",K31)+1,20),FIND("/",MID(K31,FIND("/",K31)+1,20))+1,20))),INDEX(cal!$B$2:$B$52,MATCH(VALUE(LEFT(K31,FIND("/",K31)-1)),cal!$A$2:$A$52,0))+IF(VALUE(LEFT(MID(K31,FIND("/",K31)+1,20),FIND("/",MID(K31,FIND("/",K31)+1,20))-1))&lt;=6,(VALUE(LEFT(MID(K31,FIND("/",K31)+1,20),FIND("/",MID(K31,FIND("/",K31)+1,20))-1))-1)*31,186+(VALUE(LEFT(MID(K31,FIND("/",K31)+1,20),FIND("/",MID(K31,FIND("/",K31)+1,20))-1))-7)*30)+VALUE(MID(MID(K31,FIND("/",K31)+1,20),FIND("/",MID(K31,FIND("/",K31)+1,20))+1,20))-1),"")))</f>
        <v/>
      </c>
      <c r="M31">
        <f>IF(OR(L31="",D31=""),"",IFERROR(IF(E31="تقویمی",L31+D31,WORKDAY.INTL(L31,D31,IF($F$4="پنجشنبه و جمعه","0001100",16),'تعطیلات'!$E$5:$E$64)),""))</f>
        <v/>
      </c>
    </row>
    <row r="32">
      <c r="A32" s="13">
        <f>IF(B32="","",ROW()-8)</f>
        <v/>
      </c>
      <c r="B32" s="4" t="n"/>
      <c r="C32" s="14" t="n"/>
      <c r="D32" s="5" t="n"/>
      <c r="E32" s="5" t="n"/>
      <c r="F32" s="15">
        <f>IF(M32="","",IFERROR(INDEX(cal!$A$2:$A$52,MATCH(M32,cal!$B$2:$B$52,1))&amp;"/"&amp;TEXT(IF((M32-INDEX(cal!$B$2:$B$52,MATCH(M32,cal!$B$2:$B$52,1)))&lt;186,INT((M32-INDEX(cal!$B$2:$B$52,MATCH(M32,cal!$B$2:$B$52,1)))/31)+1,INT(((M32-INDEX(cal!$B$2:$B$52,MATCH(M32,cal!$B$2:$B$52,1)))-186)/30)+7),"00")&amp;"/"&amp;TEXT(IF((M32-INDEX(cal!$B$2:$B$52,MATCH(M32,cal!$B$2:$B$52,1)))&lt;186,MOD((M32-INDEX(cal!$B$2:$B$52,MATCH(M32,cal!$B$2:$B$52,1))),31)+1,MOD((M32-INDEX(cal!$B$2:$B$52,MATCH(M32,cal!$B$2:$B$52,1)))-186,30)+1),"00"),""))</f>
        <v/>
      </c>
      <c r="G32" s="16">
        <f>IF(M32="","",M32-TODAY())</f>
        <v/>
      </c>
      <c r="H32" s="15">
        <f>IF(M32="","",IF(G32&lt;0,"گذشته",IF(G32=0,"امروز!",IF(G32&lt;=7,"نزدیک",IF(G32&lt;=14,"حواست باشه","فرصت هست")))))</f>
        <v/>
      </c>
      <c r="K32">
        <f>IF(ISNUMBER(C32),"",SUBSTITUTE(SUBSTITUTE(SUBSTITUTE(SUBSTITUTE(SUBSTITUTE(SUBSTITUTE(SUBSTITUTE(SUBSTITUTE(SUBSTITUTE(SUBSTITUTE(SUBSTITUTE(SUBSTITUTE(TRIM(C32&amp;""),"۰","0"),"۱","1"),"۲","2"),"۳","3"),"۴","4"),"۵","5"),"۶","6"),"۷","7"),"۸","8"),"۹","9"),"-","/"),".","/"))</f>
        <v/>
      </c>
      <c r="L32">
        <f>IF(C32="","",IF(ISNUMBER(C32),C32,IFERROR(IF(VALUE(LEFT(K32,FIND("/",K32)-1))&gt;1700,DATE(VALUE(LEFT(K32,FIND("/",K32)-1)),VALUE(LEFT(MID(K32,FIND("/",K32)+1,20),FIND("/",MID(K32,FIND("/",K32)+1,20))-1)),VALUE(MID(MID(K32,FIND("/",K32)+1,20),FIND("/",MID(K32,FIND("/",K32)+1,20))+1,20))),INDEX(cal!$B$2:$B$52,MATCH(VALUE(LEFT(K32,FIND("/",K32)-1)),cal!$A$2:$A$52,0))+IF(VALUE(LEFT(MID(K32,FIND("/",K32)+1,20),FIND("/",MID(K32,FIND("/",K32)+1,20))-1))&lt;=6,(VALUE(LEFT(MID(K32,FIND("/",K32)+1,20),FIND("/",MID(K32,FIND("/",K32)+1,20))-1))-1)*31,186+(VALUE(LEFT(MID(K32,FIND("/",K32)+1,20),FIND("/",MID(K32,FIND("/",K32)+1,20))-1))-7)*30)+VALUE(MID(MID(K32,FIND("/",K32)+1,20),FIND("/",MID(K32,FIND("/",K32)+1,20))+1,20))-1),"")))</f>
        <v/>
      </c>
      <c r="M32">
        <f>IF(OR(L32="",D32=""),"",IFERROR(IF(E32="تقویمی",L32+D32,WORKDAY.INTL(L32,D32,IF($F$4="پنجشنبه و جمعه","0001100",16),'تعطیلات'!$E$5:$E$64)),""))</f>
        <v/>
      </c>
    </row>
    <row r="33">
      <c r="A33" s="13">
        <f>IF(B33="","",ROW()-8)</f>
        <v/>
      </c>
      <c r="B33" s="4" t="n"/>
      <c r="C33" s="14" t="n"/>
      <c r="D33" s="5" t="n"/>
      <c r="E33" s="5" t="n"/>
      <c r="F33" s="15">
        <f>IF(M33="","",IFERROR(INDEX(cal!$A$2:$A$52,MATCH(M33,cal!$B$2:$B$52,1))&amp;"/"&amp;TEXT(IF((M33-INDEX(cal!$B$2:$B$52,MATCH(M33,cal!$B$2:$B$52,1)))&lt;186,INT((M33-INDEX(cal!$B$2:$B$52,MATCH(M33,cal!$B$2:$B$52,1)))/31)+1,INT(((M33-INDEX(cal!$B$2:$B$52,MATCH(M33,cal!$B$2:$B$52,1)))-186)/30)+7),"00")&amp;"/"&amp;TEXT(IF((M33-INDEX(cal!$B$2:$B$52,MATCH(M33,cal!$B$2:$B$52,1)))&lt;186,MOD((M33-INDEX(cal!$B$2:$B$52,MATCH(M33,cal!$B$2:$B$52,1))),31)+1,MOD((M33-INDEX(cal!$B$2:$B$52,MATCH(M33,cal!$B$2:$B$52,1)))-186,30)+1),"00"),""))</f>
        <v/>
      </c>
      <c r="G33" s="16">
        <f>IF(M33="","",M33-TODAY())</f>
        <v/>
      </c>
      <c r="H33" s="15">
        <f>IF(M33="","",IF(G33&lt;0,"گذشته",IF(G33=0,"امروز!",IF(G33&lt;=7,"نزدیک",IF(G33&lt;=14,"حواست باشه","فرصت هست")))))</f>
        <v/>
      </c>
      <c r="K33">
        <f>IF(ISNUMBER(C33),"",SUBSTITUTE(SUBSTITUTE(SUBSTITUTE(SUBSTITUTE(SUBSTITUTE(SUBSTITUTE(SUBSTITUTE(SUBSTITUTE(SUBSTITUTE(SUBSTITUTE(SUBSTITUTE(SUBSTITUTE(TRIM(C33&amp;""),"۰","0"),"۱","1"),"۲","2"),"۳","3"),"۴","4"),"۵","5"),"۶","6"),"۷","7"),"۸","8"),"۹","9"),"-","/"),".","/"))</f>
        <v/>
      </c>
      <c r="L33">
        <f>IF(C33="","",IF(ISNUMBER(C33),C33,IFERROR(IF(VALUE(LEFT(K33,FIND("/",K33)-1))&gt;1700,DATE(VALUE(LEFT(K33,FIND("/",K33)-1)),VALUE(LEFT(MID(K33,FIND("/",K33)+1,20),FIND("/",MID(K33,FIND("/",K33)+1,20))-1)),VALUE(MID(MID(K33,FIND("/",K33)+1,20),FIND("/",MID(K33,FIND("/",K33)+1,20))+1,20))),INDEX(cal!$B$2:$B$52,MATCH(VALUE(LEFT(K33,FIND("/",K33)-1)),cal!$A$2:$A$52,0))+IF(VALUE(LEFT(MID(K33,FIND("/",K33)+1,20),FIND("/",MID(K33,FIND("/",K33)+1,20))-1))&lt;=6,(VALUE(LEFT(MID(K33,FIND("/",K33)+1,20),FIND("/",MID(K33,FIND("/",K33)+1,20))-1))-1)*31,186+(VALUE(LEFT(MID(K33,FIND("/",K33)+1,20),FIND("/",MID(K33,FIND("/",K33)+1,20))-1))-7)*30)+VALUE(MID(MID(K33,FIND("/",K33)+1,20),FIND("/",MID(K33,FIND("/",K33)+1,20))+1,20))-1),"")))</f>
        <v/>
      </c>
      <c r="M33">
        <f>IF(OR(L33="",D33=""),"",IFERROR(IF(E33="تقویمی",L33+D33,WORKDAY.INTL(L33,D33,IF($F$4="پنجشنبه و جمعه","0001100",16),'تعطیلات'!$E$5:$E$64)),""))</f>
        <v/>
      </c>
    </row>
    <row r="34">
      <c r="A34" s="13">
        <f>IF(B34="","",ROW()-8)</f>
        <v/>
      </c>
      <c r="B34" s="4" t="n"/>
      <c r="C34" s="14" t="n"/>
      <c r="D34" s="5" t="n"/>
      <c r="E34" s="5" t="n"/>
      <c r="F34" s="15">
        <f>IF(M34="","",IFERROR(INDEX(cal!$A$2:$A$52,MATCH(M34,cal!$B$2:$B$52,1))&amp;"/"&amp;TEXT(IF((M34-INDEX(cal!$B$2:$B$52,MATCH(M34,cal!$B$2:$B$52,1)))&lt;186,INT((M34-INDEX(cal!$B$2:$B$52,MATCH(M34,cal!$B$2:$B$52,1)))/31)+1,INT(((M34-INDEX(cal!$B$2:$B$52,MATCH(M34,cal!$B$2:$B$52,1)))-186)/30)+7),"00")&amp;"/"&amp;TEXT(IF((M34-INDEX(cal!$B$2:$B$52,MATCH(M34,cal!$B$2:$B$52,1)))&lt;186,MOD((M34-INDEX(cal!$B$2:$B$52,MATCH(M34,cal!$B$2:$B$52,1))),31)+1,MOD((M34-INDEX(cal!$B$2:$B$52,MATCH(M34,cal!$B$2:$B$52,1)))-186,30)+1),"00"),""))</f>
        <v/>
      </c>
      <c r="G34" s="16">
        <f>IF(M34="","",M34-TODAY())</f>
        <v/>
      </c>
      <c r="H34" s="15">
        <f>IF(M34="","",IF(G34&lt;0,"گذشته",IF(G34=0,"امروز!",IF(G34&lt;=7,"نزدیک",IF(G34&lt;=14,"حواست باشه","فرصت هست")))))</f>
        <v/>
      </c>
      <c r="K34">
        <f>IF(ISNUMBER(C34),"",SUBSTITUTE(SUBSTITUTE(SUBSTITUTE(SUBSTITUTE(SUBSTITUTE(SUBSTITUTE(SUBSTITUTE(SUBSTITUTE(SUBSTITUTE(SUBSTITUTE(SUBSTITUTE(SUBSTITUTE(TRIM(C34&amp;""),"۰","0"),"۱","1"),"۲","2"),"۳","3"),"۴","4"),"۵","5"),"۶","6"),"۷","7"),"۸","8"),"۹","9"),"-","/"),".","/"))</f>
        <v/>
      </c>
      <c r="L34">
        <f>IF(C34="","",IF(ISNUMBER(C34),C34,IFERROR(IF(VALUE(LEFT(K34,FIND("/",K34)-1))&gt;1700,DATE(VALUE(LEFT(K34,FIND("/",K34)-1)),VALUE(LEFT(MID(K34,FIND("/",K34)+1,20),FIND("/",MID(K34,FIND("/",K34)+1,20))-1)),VALUE(MID(MID(K34,FIND("/",K34)+1,20),FIND("/",MID(K34,FIND("/",K34)+1,20))+1,20))),INDEX(cal!$B$2:$B$52,MATCH(VALUE(LEFT(K34,FIND("/",K34)-1)),cal!$A$2:$A$52,0))+IF(VALUE(LEFT(MID(K34,FIND("/",K34)+1,20),FIND("/",MID(K34,FIND("/",K34)+1,20))-1))&lt;=6,(VALUE(LEFT(MID(K34,FIND("/",K34)+1,20),FIND("/",MID(K34,FIND("/",K34)+1,20))-1))-1)*31,186+(VALUE(LEFT(MID(K34,FIND("/",K34)+1,20),FIND("/",MID(K34,FIND("/",K34)+1,20))-1))-7)*30)+VALUE(MID(MID(K34,FIND("/",K34)+1,20),FIND("/",MID(K34,FIND("/",K34)+1,20))+1,20))-1),"")))</f>
        <v/>
      </c>
      <c r="M34">
        <f>IF(OR(L34="",D34=""),"",IFERROR(IF(E34="تقویمی",L34+D34,WORKDAY.INTL(L34,D34,IF($F$4="پنجشنبه و جمعه","0001100",16),'تعطیلات'!$E$5:$E$64)),""))</f>
        <v/>
      </c>
    </row>
    <row r="35">
      <c r="A35" s="13">
        <f>IF(B35="","",ROW()-8)</f>
        <v/>
      </c>
      <c r="B35" s="4" t="n"/>
      <c r="C35" s="14" t="n"/>
      <c r="D35" s="5" t="n"/>
      <c r="E35" s="5" t="n"/>
      <c r="F35" s="15">
        <f>IF(M35="","",IFERROR(INDEX(cal!$A$2:$A$52,MATCH(M35,cal!$B$2:$B$52,1))&amp;"/"&amp;TEXT(IF((M35-INDEX(cal!$B$2:$B$52,MATCH(M35,cal!$B$2:$B$52,1)))&lt;186,INT((M35-INDEX(cal!$B$2:$B$52,MATCH(M35,cal!$B$2:$B$52,1)))/31)+1,INT(((M35-INDEX(cal!$B$2:$B$52,MATCH(M35,cal!$B$2:$B$52,1)))-186)/30)+7),"00")&amp;"/"&amp;TEXT(IF((M35-INDEX(cal!$B$2:$B$52,MATCH(M35,cal!$B$2:$B$52,1)))&lt;186,MOD((M35-INDEX(cal!$B$2:$B$52,MATCH(M35,cal!$B$2:$B$52,1))),31)+1,MOD((M35-INDEX(cal!$B$2:$B$52,MATCH(M35,cal!$B$2:$B$52,1)))-186,30)+1),"00"),""))</f>
        <v/>
      </c>
      <c r="G35" s="16">
        <f>IF(M35="","",M35-TODAY())</f>
        <v/>
      </c>
      <c r="H35" s="15">
        <f>IF(M35="","",IF(G35&lt;0,"گذشته",IF(G35=0,"امروز!",IF(G35&lt;=7,"نزدیک",IF(G35&lt;=14,"حواست باشه","فرصت هست")))))</f>
        <v/>
      </c>
      <c r="K35">
        <f>IF(ISNUMBER(C35),"",SUBSTITUTE(SUBSTITUTE(SUBSTITUTE(SUBSTITUTE(SUBSTITUTE(SUBSTITUTE(SUBSTITUTE(SUBSTITUTE(SUBSTITUTE(SUBSTITUTE(SUBSTITUTE(SUBSTITUTE(TRIM(C35&amp;""),"۰","0"),"۱","1"),"۲","2"),"۳","3"),"۴","4"),"۵","5"),"۶","6"),"۷","7"),"۸","8"),"۹","9"),"-","/"),".","/"))</f>
        <v/>
      </c>
      <c r="L35">
        <f>IF(C35="","",IF(ISNUMBER(C35),C35,IFERROR(IF(VALUE(LEFT(K35,FIND("/",K35)-1))&gt;1700,DATE(VALUE(LEFT(K35,FIND("/",K35)-1)),VALUE(LEFT(MID(K35,FIND("/",K35)+1,20),FIND("/",MID(K35,FIND("/",K35)+1,20))-1)),VALUE(MID(MID(K35,FIND("/",K35)+1,20),FIND("/",MID(K35,FIND("/",K35)+1,20))+1,20))),INDEX(cal!$B$2:$B$52,MATCH(VALUE(LEFT(K35,FIND("/",K35)-1)),cal!$A$2:$A$52,0))+IF(VALUE(LEFT(MID(K35,FIND("/",K35)+1,20),FIND("/",MID(K35,FIND("/",K35)+1,20))-1))&lt;=6,(VALUE(LEFT(MID(K35,FIND("/",K35)+1,20),FIND("/",MID(K35,FIND("/",K35)+1,20))-1))-1)*31,186+(VALUE(LEFT(MID(K35,FIND("/",K35)+1,20),FIND("/",MID(K35,FIND("/",K35)+1,20))-1))-7)*30)+VALUE(MID(MID(K35,FIND("/",K35)+1,20),FIND("/",MID(K35,FIND("/",K35)+1,20))+1,20))-1),"")))</f>
        <v/>
      </c>
      <c r="M35">
        <f>IF(OR(L35="",D35=""),"",IFERROR(IF(E35="تقویمی",L35+D35,WORKDAY.INTL(L35,D35,IF($F$4="پنجشنبه و جمعه","0001100",16),'تعطیلات'!$E$5:$E$64)),""))</f>
        <v/>
      </c>
    </row>
    <row r="36">
      <c r="A36" s="13">
        <f>IF(B36="","",ROW()-8)</f>
        <v/>
      </c>
      <c r="B36" s="4" t="n"/>
      <c r="C36" s="14" t="n"/>
      <c r="D36" s="5" t="n"/>
      <c r="E36" s="5" t="n"/>
      <c r="F36" s="15">
        <f>IF(M36="","",IFERROR(INDEX(cal!$A$2:$A$52,MATCH(M36,cal!$B$2:$B$52,1))&amp;"/"&amp;TEXT(IF((M36-INDEX(cal!$B$2:$B$52,MATCH(M36,cal!$B$2:$B$52,1)))&lt;186,INT((M36-INDEX(cal!$B$2:$B$52,MATCH(M36,cal!$B$2:$B$52,1)))/31)+1,INT(((M36-INDEX(cal!$B$2:$B$52,MATCH(M36,cal!$B$2:$B$52,1)))-186)/30)+7),"00")&amp;"/"&amp;TEXT(IF((M36-INDEX(cal!$B$2:$B$52,MATCH(M36,cal!$B$2:$B$52,1)))&lt;186,MOD((M36-INDEX(cal!$B$2:$B$52,MATCH(M36,cal!$B$2:$B$52,1))),31)+1,MOD((M36-INDEX(cal!$B$2:$B$52,MATCH(M36,cal!$B$2:$B$52,1)))-186,30)+1),"00"),""))</f>
        <v/>
      </c>
      <c r="G36" s="16">
        <f>IF(M36="","",M36-TODAY())</f>
        <v/>
      </c>
      <c r="H36" s="15">
        <f>IF(M36="","",IF(G36&lt;0,"گذشته",IF(G36=0,"امروز!",IF(G36&lt;=7,"نزدیک",IF(G36&lt;=14,"حواست باشه","فرصت هست")))))</f>
        <v/>
      </c>
      <c r="K36">
        <f>IF(ISNUMBER(C36),"",SUBSTITUTE(SUBSTITUTE(SUBSTITUTE(SUBSTITUTE(SUBSTITUTE(SUBSTITUTE(SUBSTITUTE(SUBSTITUTE(SUBSTITUTE(SUBSTITUTE(SUBSTITUTE(SUBSTITUTE(TRIM(C36&amp;""),"۰","0"),"۱","1"),"۲","2"),"۳","3"),"۴","4"),"۵","5"),"۶","6"),"۷","7"),"۸","8"),"۹","9"),"-","/"),".","/"))</f>
        <v/>
      </c>
      <c r="L36">
        <f>IF(C36="","",IF(ISNUMBER(C36),C36,IFERROR(IF(VALUE(LEFT(K36,FIND("/",K36)-1))&gt;1700,DATE(VALUE(LEFT(K36,FIND("/",K36)-1)),VALUE(LEFT(MID(K36,FIND("/",K36)+1,20),FIND("/",MID(K36,FIND("/",K36)+1,20))-1)),VALUE(MID(MID(K36,FIND("/",K36)+1,20),FIND("/",MID(K36,FIND("/",K36)+1,20))+1,20))),INDEX(cal!$B$2:$B$52,MATCH(VALUE(LEFT(K36,FIND("/",K36)-1)),cal!$A$2:$A$52,0))+IF(VALUE(LEFT(MID(K36,FIND("/",K36)+1,20),FIND("/",MID(K36,FIND("/",K36)+1,20))-1))&lt;=6,(VALUE(LEFT(MID(K36,FIND("/",K36)+1,20),FIND("/",MID(K36,FIND("/",K36)+1,20))-1))-1)*31,186+(VALUE(LEFT(MID(K36,FIND("/",K36)+1,20),FIND("/",MID(K36,FIND("/",K36)+1,20))-1))-7)*30)+VALUE(MID(MID(K36,FIND("/",K36)+1,20),FIND("/",MID(K36,FIND("/",K36)+1,20))+1,20))-1),"")))</f>
        <v/>
      </c>
      <c r="M36">
        <f>IF(OR(L36="",D36=""),"",IFERROR(IF(E36="تقویمی",L36+D36,WORKDAY.INTL(L36,D36,IF($F$4="پنجشنبه و جمعه","0001100",16),'تعطیلات'!$E$5:$E$64)),""))</f>
        <v/>
      </c>
    </row>
    <row r="37">
      <c r="A37" s="13">
        <f>IF(B37="","",ROW()-8)</f>
        <v/>
      </c>
      <c r="B37" s="4" t="n"/>
      <c r="C37" s="14" t="n"/>
      <c r="D37" s="5" t="n"/>
      <c r="E37" s="5" t="n"/>
      <c r="F37" s="15">
        <f>IF(M37="","",IFERROR(INDEX(cal!$A$2:$A$52,MATCH(M37,cal!$B$2:$B$52,1))&amp;"/"&amp;TEXT(IF((M37-INDEX(cal!$B$2:$B$52,MATCH(M37,cal!$B$2:$B$52,1)))&lt;186,INT((M37-INDEX(cal!$B$2:$B$52,MATCH(M37,cal!$B$2:$B$52,1)))/31)+1,INT(((M37-INDEX(cal!$B$2:$B$52,MATCH(M37,cal!$B$2:$B$52,1)))-186)/30)+7),"00")&amp;"/"&amp;TEXT(IF((M37-INDEX(cal!$B$2:$B$52,MATCH(M37,cal!$B$2:$B$52,1)))&lt;186,MOD((M37-INDEX(cal!$B$2:$B$52,MATCH(M37,cal!$B$2:$B$52,1))),31)+1,MOD((M37-INDEX(cal!$B$2:$B$52,MATCH(M37,cal!$B$2:$B$52,1)))-186,30)+1),"00"),""))</f>
        <v/>
      </c>
      <c r="G37" s="16">
        <f>IF(M37="","",M37-TODAY())</f>
        <v/>
      </c>
      <c r="H37" s="15">
        <f>IF(M37="","",IF(G37&lt;0,"گذشته",IF(G37=0,"امروز!",IF(G37&lt;=7,"نزدیک",IF(G37&lt;=14,"حواست باشه","فرصت هست")))))</f>
        <v/>
      </c>
      <c r="K37">
        <f>IF(ISNUMBER(C37),"",SUBSTITUTE(SUBSTITUTE(SUBSTITUTE(SUBSTITUTE(SUBSTITUTE(SUBSTITUTE(SUBSTITUTE(SUBSTITUTE(SUBSTITUTE(SUBSTITUTE(SUBSTITUTE(SUBSTITUTE(TRIM(C37&amp;""),"۰","0"),"۱","1"),"۲","2"),"۳","3"),"۴","4"),"۵","5"),"۶","6"),"۷","7"),"۸","8"),"۹","9"),"-","/"),".","/"))</f>
        <v/>
      </c>
      <c r="L37">
        <f>IF(C37="","",IF(ISNUMBER(C37),C37,IFERROR(IF(VALUE(LEFT(K37,FIND("/",K37)-1))&gt;1700,DATE(VALUE(LEFT(K37,FIND("/",K37)-1)),VALUE(LEFT(MID(K37,FIND("/",K37)+1,20),FIND("/",MID(K37,FIND("/",K37)+1,20))-1)),VALUE(MID(MID(K37,FIND("/",K37)+1,20),FIND("/",MID(K37,FIND("/",K37)+1,20))+1,20))),INDEX(cal!$B$2:$B$52,MATCH(VALUE(LEFT(K37,FIND("/",K37)-1)),cal!$A$2:$A$52,0))+IF(VALUE(LEFT(MID(K37,FIND("/",K37)+1,20),FIND("/",MID(K37,FIND("/",K37)+1,20))-1))&lt;=6,(VALUE(LEFT(MID(K37,FIND("/",K37)+1,20),FIND("/",MID(K37,FIND("/",K37)+1,20))-1))-1)*31,186+(VALUE(LEFT(MID(K37,FIND("/",K37)+1,20),FIND("/",MID(K37,FIND("/",K37)+1,20))-1))-7)*30)+VALUE(MID(MID(K37,FIND("/",K37)+1,20),FIND("/",MID(K37,FIND("/",K37)+1,20))+1,20))-1),"")))</f>
        <v/>
      </c>
      <c r="M37">
        <f>IF(OR(L37="",D37=""),"",IFERROR(IF(E37="تقویمی",L37+D37,WORKDAY.INTL(L37,D37,IF($F$4="پنجشنبه و جمعه","0001100",16),'تعطیلات'!$E$5:$E$64)),""))</f>
        <v/>
      </c>
    </row>
    <row r="38">
      <c r="A38" s="13">
        <f>IF(B38="","",ROW()-8)</f>
        <v/>
      </c>
      <c r="B38" s="4" t="n"/>
      <c r="C38" s="14" t="n"/>
      <c r="D38" s="5" t="n"/>
      <c r="E38" s="5" t="n"/>
      <c r="F38" s="15">
        <f>IF(M38="","",IFERROR(INDEX(cal!$A$2:$A$52,MATCH(M38,cal!$B$2:$B$52,1))&amp;"/"&amp;TEXT(IF((M38-INDEX(cal!$B$2:$B$52,MATCH(M38,cal!$B$2:$B$52,1)))&lt;186,INT((M38-INDEX(cal!$B$2:$B$52,MATCH(M38,cal!$B$2:$B$52,1)))/31)+1,INT(((M38-INDEX(cal!$B$2:$B$52,MATCH(M38,cal!$B$2:$B$52,1)))-186)/30)+7),"00")&amp;"/"&amp;TEXT(IF((M38-INDEX(cal!$B$2:$B$52,MATCH(M38,cal!$B$2:$B$52,1)))&lt;186,MOD((M38-INDEX(cal!$B$2:$B$52,MATCH(M38,cal!$B$2:$B$52,1))),31)+1,MOD((M38-INDEX(cal!$B$2:$B$52,MATCH(M38,cal!$B$2:$B$52,1)))-186,30)+1),"00"),""))</f>
        <v/>
      </c>
      <c r="G38" s="16">
        <f>IF(M38="","",M38-TODAY())</f>
        <v/>
      </c>
      <c r="H38" s="15">
        <f>IF(M38="","",IF(G38&lt;0,"گذشته",IF(G38=0,"امروز!",IF(G38&lt;=7,"نزدیک",IF(G38&lt;=14,"حواست باشه","فرصت هست")))))</f>
        <v/>
      </c>
      <c r="K38">
        <f>IF(ISNUMBER(C38),"",SUBSTITUTE(SUBSTITUTE(SUBSTITUTE(SUBSTITUTE(SUBSTITUTE(SUBSTITUTE(SUBSTITUTE(SUBSTITUTE(SUBSTITUTE(SUBSTITUTE(SUBSTITUTE(SUBSTITUTE(TRIM(C38&amp;""),"۰","0"),"۱","1"),"۲","2"),"۳","3"),"۴","4"),"۵","5"),"۶","6"),"۷","7"),"۸","8"),"۹","9"),"-","/"),".","/"))</f>
        <v/>
      </c>
      <c r="L38">
        <f>IF(C38="","",IF(ISNUMBER(C38),C38,IFERROR(IF(VALUE(LEFT(K38,FIND("/",K38)-1))&gt;1700,DATE(VALUE(LEFT(K38,FIND("/",K38)-1)),VALUE(LEFT(MID(K38,FIND("/",K38)+1,20),FIND("/",MID(K38,FIND("/",K38)+1,20))-1)),VALUE(MID(MID(K38,FIND("/",K38)+1,20),FIND("/",MID(K38,FIND("/",K38)+1,20))+1,20))),INDEX(cal!$B$2:$B$52,MATCH(VALUE(LEFT(K38,FIND("/",K38)-1)),cal!$A$2:$A$52,0))+IF(VALUE(LEFT(MID(K38,FIND("/",K38)+1,20),FIND("/",MID(K38,FIND("/",K38)+1,20))-1))&lt;=6,(VALUE(LEFT(MID(K38,FIND("/",K38)+1,20),FIND("/",MID(K38,FIND("/",K38)+1,20))-1))-1)*31,186+(VALUE(LEFT(MID(K38,FIND("/",K38)+1,20),FIND("/",MID(K38,FIND("/",K38)+1,20))-1))-7)*30)+VALUE(MID(MID(K38,FIND("/",K38)+1,20),FIND("/",MID(K38,FIND("/",K38)+1,20))+1,20))-1),"")))</f>
        <v/>
      </c>
      <c r="M38">
        <f>IF(OR(L38="",D38=""),"",IFERROR(IF(E38="تقویمی",L38+D38,WORKDAY.INTL(L38,D38,IF($F$4="پنجشنبه و جمعه","0001100",16),'تعطیلات'!$E$5:$E$64)),""))</f>
        <v/>
      </c>
    </row>
    <row r="39">
      <c r="A39" s="13">
        <f>IF(B39="","",ROW()-8)</f>
        <v/>
      </c>
      <c r="B39" s="4" t="n"/>
      <c r="C39" s="14" t="n"/>
      <c r="D39" s="5" t="n"/>
      <c r="E39" s="5" t="n"/>
      <c r="F39" s="15">
        <f>IF(M39="","",IFERROR(INDEX(cal!$A$2:$A$52,MATCH(M39,cal!$B$2:$B$52,1))&amp;"/"&amp;TEXT(IF((M39-INDEX(cal!$B$2:$B$52,MATCH(M39,cal!$B$2:$B$52,1)))&lt;186,INT((M39-INDEX(cal!$B$2:$B$52,MATCH(M39,cal!$B$2:$B$52,1)))/31)+1,INT(((M39-INDEX(cal!$B$2:$B$52,MATCH(M39,cal!$B$2:$B$52,1)))-186)/30)+7),"00")&amp;"/"&amp;TEXT(IF((M39-INDEX(cal!$B$2:$B$52,MATCH(M39,cal!$B$2:$B$52,1)))&lt;186,MOD((M39-INDEX(cal!$B$2:$B$52,MATCH(M39,cal!$B$2:$B$52,1))),31)+1,MOD((M39-INDEX(cal!$B$2:$B$52,MATCH(M39,cal!$B$2:$B$52,1)))-186,30)+1),"00"),""))</f>
        <v/>
      </c>
      <c r="G39" s="16">
        <f>IF(M39="","",M39-TODAY())</f>
        <v/>
      </c>
      <c r="H39" s="15">
        <f>IF(M39="","",IF(G39&lt;0,"گذشته",IF(G39=0,"امروز!",IF(G39&lt;=7,"نزدیک",IF(G39&lt;=14,"حواست باشه","فرصت هست")))))</f>
        <v/>
      </c>
      <c r="K39">
        <f>IF(ISNUMBER(C39),"",SUBSTITUTE(SUBSTITUTE(SUBSTITUTE(SUBSTITUTE(SUBSTITUTE(SUBSTITUTE(SUBSTITUTE(SUBSTITUTE(SUBSTITUTE(SUBSTITUTE(SUBSTITUTE(SUBSTITUTE(TRIM(C39&amp;""),"۰","0"),"۱","1"),"۲","2"),"۳","3"),"۴","4"),"۵","5"),"۶","6"),"۷","7"),"۸","8"),"۹","9"),"-","/"),".","/"))</f>
        <v/>
      </c>
      <c r="L39">
        <f>IF(C39="","",IF(ISNUMBER(C39),C39,IFERROR(IF(VALUE(LEFT(K39,FIND("/",K39)-1))&gt;1700,DATE(VALUE(LEFT(K39,FIND("/",K39)-1)),VALUE(LEFT(MID(K39,FIND("/",K39)+1,20),FIND("/",MID(K39,FIND("/",K39)+1,20))-1)),VALUE(MID(MID(K39,FIND("/",K39)+1,20),FIND("/",MID(K39,FIND("/",K39)+1,20))+1,20))),INDEX(cal!$B$2:$B$52,MATCH(VALUE(LEFT(K39,FIND("/",K39)-1)),cal!$A$2:$A$52,0))+IF(VALUE(LEFT(MID(K39,FIND("/",K39)+1,20),FIND("/",MID(K39,FIND("/",K39)+1,20))-1))&lt;=6,(VALUE(LEFT(MID(K39,FIND("/",K39)+1,20),FIND("/",MID(K39,FIND("/",K39)+1,20))-1))-1)*31,186+(VALUE(LEFT(MID(K39,FIND("/",K39)+1,20),FIND("/",MID(K39,FIND("/",K39)+1,20))-1))-7)*30)+VALUE(MID(MID(K39,FIND("/",K39)+1,20),FIND("/",MID(K39,FIND("/",K39)+1,20))+1,20))-1),"")))</f>
        <v/>
      </c>
      <c r="M39">
        <f>IF(OR(L39="",D39=""),"",IFERROR(IF(E39="تقویمی",L39+D39,WORKDAY.INTL(L39,D39,IF($F$4="پنجشنبه و جمعه","0001100",16),'تعطیلات'!$E$5:$E$64)),""))</f>
        <v/>
      </c>
    </row>
    <row r="40">
      <c r="A40" s="13">
        <f>IF(B40="","",ROW()-8)</f>
        <v/>
      </c>
      <c r="B40" s="4" t="n"/>
      <c r="C40" s="14" t="n"/>
      <c r="D40" s="5" t="n"/>
      <c r="E40" s="5" t="n"/>
      <c r="F40" s="15">
        <f>IF(M40="","",IFERROR(INDEX(cal!$A$2:$A$52,MATCH(M40,cal!$B$2:$B$52,1))&amp;"/"&amp;TEXT(IF((M40-INDEX(cal!$B$2:$B$52,MATCH(M40,cal!$B$2:$B$52,1)))&lt;186,INT((M40-INDEX(cal!$B$2:$B$52,MATCH(M40,cal!$B$2:$B$52,1)))/31)+1,INT(((M40-INDEX(cal!$B$2:$B$52,MATCH(M40,cal!$B$2:$B$52,1)))-186)/30)+7),"00")&amp;"/"&amp;TEXT(IF((M40-INDEX(cal!$B$2:$B$52,MATCH(M40,cal!$B$2:$B$52,1)))&lt;186,MOD((M40-INDEX(cal!$B$2:$B$52,MATCH(M40,cal!$B$2:$B$52,1))),31)+1,MOD((M40-INDEX(cal!$B$2:$B$52,MATCH(M40,cal!$B$2:$B$52,1)))-186,30)+1),"00"),""))</f>
        <v/>
      </c>
      <c r="G40" s="16">
        <f>IF(M40="","",M40-TODAY())</f>
        <v/>
      </c>
      <c r="H40" s="15">
        <f>IF(M40="","",IF(G40&lt;0,"گذشته",IF(G40=0,"امروز!",IF(G40&lt;=7,"نزدیک",IF(G40&lt;=14,"حواست باشه","فرصت هست")))))</f>
        <v/>
      </c>
      <c r="K40">
        <f>IF(ISNUMBER(C40),"",SUBSTITUTE(SUBSTITUTE(SUBSTITUTE(SUBSTITUTE(SUBSTITUTE(SUBSTITUTE(SUBSTITUTE(SUBSTITUTE(SUBSTITUTE(SUBSTITUTE(SUBSTITUTE(SUBSTITUTE(TRIM(C40&amp;""),"۰","0"),"۱","1"),"۲","2"),"۳","3"),"۴","4"),"۵","5"),"۶","6"),"۷","7"),"۸","8"),"۹","9"),"-","/"),".","/"))</f>
        <v/>
      </c>
      <c r="L40">
        <f>IF(C40="","",IF(ISNUMBER(C40),C40,IFERROR(IF(VALUE(LEFT(K40,FIND("/",K40)-1))&gt;1700,DATE(VALUE(LEFT(K40,FIND("/",K40)-1)),VALUE(LEFT(MID(K40,FIND("/",K40)+1,20),FIND("/",MID(K40,FIND("/",K40)+1,20))-1)),VALUE(MID(MID(K40,FIND("/",K40)+1,20),FIND("/",MID(K40,FIND("/",K40)+1,20))+1,20))),INDEX(cal!$B$2:$B$52,MATCH(VALUE(LEFT(K40,FIND("/",K40)-1)),cal!$A$2:$A$52,0))+IF(VALUE(LEFT(MID(K40,FIND("/",K40)+1,20),FIND("/",MID(K40,FIND("/",K40)+1,20))-1))&lt;=6,(VALUE(LEFT(MID(K40,FIND("/",K40)+1,20),FIND("/",MID(K40,FIND("/",K40)+1,20))-1))-1)*31,186+(VALUE(LEFT(MID(K40,FIND("/",K40)+1,20),FIND("/",MID(K40,FIND("/",K40)+1,20))-1))-7)*30)+VALUE(MID(MID(K40,FIND("/",K40)+1,20),FIND("/",MID(K40,FIND("/",K40)+1,20))+1,20))-1),"")))</f>
        <v/>
      </c>
      <c r="M40">
        <f>IF(OR(L40="",D40=""),"",IFERROR(IF(E40="تقویمی",L40+D40,WORKDAY.INTL(L40,D40,IF($F$4="پنجشنبه و جمعه","0001100",16),'تعطیلات'!$E$5:$E$64)),""))</f>
        <v/>
      </c>
    </row>
    <row r="41">
      <c r="A41" s="13">
        <f>IF(B41="","",ROW()-8)</f>
        <v/>
      </c>
      <c r="B41" s="4" t="n"/>
      <c r="C41" s="14" t="n"/>
      <c r="D41" s="5" t="n"/>
      <c r="E41" s="5" t="n"/>
      <c r="F41" s="15">
        <f>IF(M41="","",IFERROR(INDEX(cal!$A$2:$A$52,MATCH(M41,cal!$B$2:$B$52,1))&amp;"/"&amp;TEXT(IF((M41-INDEX(cal!$B$2:$B$52,MATCH(M41,cal!$B$2:$B$52,1)))&lt;186,INT((M41-INDEX(cal!$B$2:$B$52,MATCH(M41,cal!$B$2:$B$52,1)))/31)+1,INT(((M41-INDEX(cal!$B$2:$B$52,MATCH(M41,cal!$B$2:$B$52,1)))-186)/30)+7),"00")&amp;"/"&amp;TEXT(IF((M41-INDEX(cal!$B$2:$B$52,MATCH(M41,cal!$B$2:$B$52,1)))&lt;186,MOD((M41-INDEX(cal!$B$2:$B$52,MATCH(M41,cal!$B$2:$B$52,1))),31)+1,MOD((M41-INDEX(cal!$B$2:$B$52,MATCH(M41,cal!$B$2:$B$52,1)))-186,30)+1),"00"),""))</f>
        <v/>
      </c>
      <c r="G41" s="16">
        <f>IF(M41="","",M41-TODAY())</f>
        <v/>
      </c>
      <c r="H41" s="15">
        <f>IF(M41="","",IF(G41&lt;0,"گذشته",IF(G41=0,"امروز!",IF(G41&lt;=7,"نزدیک",IF(G41&lt;=14,"حواست باشه","فرصت هست")))))</f>
        <v/>
      </c>
      <c r="K41">
        <f>IF(ISNUMBER(C41),"",SUBSTITUTE(SUBSTITUTE(SUBSTITUTE(SUBSTITUTE(SUBSTITUTE(SUBSTITUTE(SUBSTITUTE(SUBSTITUTE(SUBSTITUTE(SUBSTITUTE(SUBSTITUTE(SUBSTITUTE(TRIM(C41&amp;""),"۰","0"),"۱","1"),"۲","2"),"۳","3"),"۴","4"),"۵","5"),"۶","6"),"۷","7"),"۸","8"),"۹","9"),"-","/"),".","/"))</f>
        <v/>
      </c>
      <c r="L41">
        <f>IF(C41="","",IF(ISNUMBER(C41),C41,IFERROR(IF(VALUE(LEFT(K41,FIND("/",K41)-1))&gt;1700,DATE(VALUE(LEFT(K41,FIND("/",K41)-1)),VALUE(LEFT(MID(K41,FIND("/",K41)+1,20),FIND("/",MID(K41,FIND("/",K41)+1,20))-1)),VALUE(MID(MID(K41,FIND("/",K41)+1,20),FIND("/",MID(K41,FIND("/",K41)+1,20))+1,20))),INDEX(cal!$B$2:$B$52,MATCH(VALUE(LEFT(K41,FIND("/",K41)-1)),cal!$A$2:$A$52,0))+IF(VALUE(LEFT(MID(K41,FIND("/",K41)+1,20),FIND("/",MID(K41,FIND("/",K41)+1,20))-1))&lt;=6,(VALUE(LEFT(MID(K41,FIND("/",K41)+1,20),FIND("/",MID(K41,FIND("/",K41)+1,20))-1))-1)*31,186+(VALUE(LEFT(MID(K41,FIND("/",K41)+1,20),FIND("/",MID(K41,FIND("/",K41)+1,20))-1))-7)*30)+VALUE(MID(MID(K41,FIND("/",K41)+1,20),FIND("/",MID(K41,FIND("/",K41)+1,20))+1,20))-1),"")))</f>
        <v/>
      </c>
      <c r="M41">
        <f>IF(OR(L41="",D41=""),"",IFERROR(IF(E41="تقویمی",L41+D41,WORKDAY.INTL(L41,D41,IF($F$4="پنجشنبه و جمعه","0001100",16),'تعطیلات'!$E$5:$E$64)),""))</f>
        <v/>
      </c>
    </row>
    <row r="42">
      <c r="A42" s="13">
        <f>IF(B42="","",ROW()-8)</f>
        <v/>
      </c>
      <c r="B42" s="4" t="n"/>
      <c r="C42" s="14" t="n"/>
      <c r="D42" s="5" t="n"/>
      <c r="E42" s="5" t="n"/>
      <c r="F42" s="15">
        <f>IF(M42="","",IFERROR(INDEX(cal!$A$2:$A$52,MATCH(M42,cal!$B$2:$B$52,1))&amp;"/"&amp;TEXT(IF((M42-INDEX(cal!$B$2:$B$52,MATCH(M42,cal!$B$2:$B$52,1)))&lt;186,INT((M42-INDEX(cal!$B$2:$B$52,MATCH(M42,cal!$B$2:$B$52,1)))/31)+1,INT(((M42-INDEX(cal!$B$2:$B$52,MATCH(M42,cal!$B$2:$B$52,1)))-186)/30)+7),"00")&amp;"/"&amp;TEXT(IF((M42-INDEX(cal!$B$2:$B$52,MATCH(M42,cal!$B$2:$B$52,1)))&lt;186,MOD((M42-INDEX(cal!$B$2:$B$52,MATCH(M42,cal!$B$2:$B$52,1))),31)+1,MOD((M42-INDEX(cal!$B$2:$B$52,MATCH(M42,cal!$B$2:$B$52,1)))-186,30)+1),"00"),""))</f>
        <v/>
      </c>
      <c r="G42" s="16">
        <f>IF(M42="","",M42-TODAY())</f>
        <v/>
      </c>
      <c r="H42" s="15">
        <f>IF(M42="","",IF(G42&lt;0,"گذشته",IF(G42=0,"امروز!",IF(G42&lt;=7,"نزدیک",IF(G42&lt;=14,"حواست باشه","فرصت هست")))))</f>
        <v/>
      </c>
      <c r="K42">
        <f>IF(ISNUMBER(C42),"",SUBSTITUTE(SUBSTITUTE(SUBSTITUTE(SUBSTITUTE(SUBSTITUTE(SUBSTITUTE(SUBSTITUTE(SUBSTITUTE(SUBSTITUTE(SUBSTITUTE(SUBSTITUTE(SUBSTITUTE(TRIM(C42&amp;""),"۰","0"),"۱","1"),"۲","2"),"۳","3"),"۴","4"),"۵","5"),"۶","6"),"۷","7"),"۸","8"),"۹","9"),"-","/"),".","/"))</f>
        <v/>
      </c>
      <c r="L42">
        <f>IF(C42="","",IF(ISNUMBER(C42),C42,IFERROR(IF(VALUE(LEFT(K42,FIND("/",K42)-1))&gt;1700,DATE(VALUE(LEFT(K42,FIND("/",K42)-1)),VALUE(LEFT(MID(K42,FIND("/",K42)+1,20),FIND("/",MID(K42,FIND("/",K42)+1,20))-1)),VALUE(MID(MID(K42,FIND("/",K42)+1,20),FIND("/",MID(K42,FIND("/",K42)+1,20))+1,20))),INDEX(cal!$B$2:$B$52,MATCH(VALUE(LEFT(K42,FIND("/",K42)-1)),cal!$A$2:$A$52,0))+IF(VALUE(LEFT(MID(K42,FIND("/",K42)+1,20),FIND("/",MID(K42,FIND("/",K42)+1,20))-1))&lt;=6,(VALUE(LEFT(MID(K42,FIND("/",K42)+1,20),FIND("/",MID(K42,FIND("/",K42)+1,20))-1))-1)*31,186+(VALUE(LEFT(MID(K42,FIND("/",K42)+1,20),FIND("/",MID(K42,FIND("/",K42)+1,20))-1))-7)*30)+VALUE(MID(MID(K42,FIND("/",K42)+1,20),FIND("/",MID(K42,FIND("/",K42)+1,20))+1,20))-1),"")))</f>
        <v/>
      </c>
      <c r="M42">
        <f>IF(OR(L42="",D42=""),"",IFERROR(IF(E42="تقویمی",L42+D42,WORKDAY.INTL(L42,D42,IF($F$4="پنجشنبه و جمعه","0001100",16),'تعطیلات'!$E$5:$E$64)),""))</f>
        <v/>
      </c>
    </row>
    <row r="43">
      <c r="A43" s="13">
        <f>IF(B43="","",ROW()-8)</f>
        <v/>
      </c>
      <c r="B43" s="4" t="n"/>
      <c r="C43" s="14" t="n"/>
      <c r="D43" s="5" t="n"/>
      <c r="E43" s="5" t="n"/>
      <c r="F43" s="15">
        <f>IF(M43="","",IFERROR(INDEX(cal!$A$2:$A$52,MATCH(M43,cal!$B$2:$B$52,1))&amp;"/"&amp;TEXT(IF((M43-INDEX(cal!$B$2:$B$52,MATCH(M43,cal!$B$2:$B$52,1)))&lt;186,INT((M43-INDEX(cal!$B$2:$B$52,MATCH(M43,cal!$B$2:$B$52,1)))/31)+1,INT(((M43-INDEX(cal!$B$2:$B$52,MATCH(M43,cal!$B$2:$B$52,1)))-186)/30)+7),"00")&amp;"/"&amp;TEXT(IF((M43-INDEX(cal!$B$2:$B$52,MATCH(M43,cal!$B$2:$B$52,1)))&lt;186,MOD((M43-INDEX(cal!$B$2:$B$52,MATCH(M43,cal!$B$2:$B$52,1))),31)+1,MOD((M43-INDEX(cal!$B$2:$B$52,MATCH(M43,cal!$B$2:$B$52,1)))-186,30)+1),"00"),""))</f>
        <v/>
      </c>
      <c r="G43" s="16">
        <f>IF(M43="","",M43-TODAY())</f>
        <v/>
      </c>
      <c r="H43" s="15">
        <f>IF(M43="","",IF(G43&lt;0,"گذشته",IF(G43=0,"امروز!",IF(G43&lt;=7,"نزدیک",IF(G43&lt;=14,"حواست باشه","فرصت هست")))))</f>
        <v/>
      </c>
      <c r="K43">
        <f>IF(ISNUMBER(C43),"",SUBSTITUTE(SUBSTITUTE(SUBSTITUTE(SUBSTITUTE(SUBSTITUTE(SUBSTITUTE(SUBSTITUTE(SUBSTITUTE(SUBSTITUTE(SUBSTITUTE(SUBSTITUTE(SUBSTITUTE(TRIM(C43&amp;""),"۰","0"),"۱","1"),"۲","2"),"۳","3"),"۴","4"),"۵","5"),"۶","6"),"۷","7"),"۸","8"),"۹","9"),"-","/"),".","/"))</f>
        <v/>
      </c>
      <c r="L43">
        <f>IF(C43="","",IF(ISNUMBER(C43),C43,IFERROR(IF(VALUE(LEFT(K43,FIND("/",K43)-1))&gt;1700,DATE(VALUE(LEFT(K43,FIND("/",K43)-1)),VALUE(LEFT(MID(K43,FIND("/",K43)+1,20),FIND("/",MID(K43,FIND("/",K43)+1,20))-1)),VALUE(MID(MID(K43,FIND("/",K43)+1,20),FIND("/",MID(K43,FIND("/",K43)+1,20))+1,20))),INDEX(cal!$B$2:$B$52,MATCH(VALUE(LEFT(K43,FIND("/",K43)-1)),cal!$A$2:$A$52,0))+IF(VALUE(LEFT(MID(K43,FIND("/",K43)+1,20),FIND("/",MID(K43,FIND("/",K43)+1,20))-1))&lt;=6,(VALUE(LEFT(MID(K43,FIND("/",K43)+1,20),FIND("/",MID(K43,FIND("/",K43)+1,20))-1))-1)*31,186+(VALUE(LEFT(MID(K43,FIND("/",K43)+1,20),FIND("/",MID(K43,FIND("/",K43)+1,20))-1))-7)*30)+VALUE(MID(MID(K43,FIND("/",K43)+1,20),FIND("/",MID(K43,FIND("/",K43)+1,20))+1,20))-1),"")))</f>
        <v/>
      </c>
      <c r="M43">
        <f>IF(OR(L43="",D43=""),"",IFERROR(IF(E43="تقویمی",L43+D43,WORKDAY.INTL(L43,D43,IF($F$4="پنجشنبه و جمعه","0001100",16),'تعطیلات'!$E$5:$E$64)),""))</f>
        <v/>
      </c>
    </row>
    <row r="44">
      <c r="A44" s="13">
        <f>IF(B44="","",ROW()-8)</f>
        <v/>
      </c>
      <c r="B44" s="4" t="n"/>
      <c r="C44" s="14" t="n"/>
      <c r="D44" s="5" t="n"/>
      <c r="E44" s="5" t="n"/>
      <c r="F44" s="15">
        <f>IF(M44="","",IFERROR(INDEX(cal!$A$2:$A$52,MATCH(M44,cal!$B$2:$B$52,1))&amp;"/"&amp;TEXT(IF((M44-INDEX(cal!$B$2:$B$52,MATCH(M44,cal!$B$2:$B$52,1)))&lt;186,INT((M44-INDEX(cal!$B$2:$B$52,MATCH(M44,cal!$B$2:$B$52,1)))/31)+1,INT(((M44-INDEX(cal!$B$2:$B$52,MATCH(M44,cal!$B$2:$B$52,1)))-186)/30)+7),"00")&amp;"/"&amp;TEXT(IF((M44-INDEX(cal!$B$2:$B$52,MATCH(M44,cal!$B$2:$B$52,1)))&lt;186,MOD((M44-INDEX(cal!$B$2:$B$52,MATCH(M44,cal!$B$2:$B$52,1))),31)+1,MOD((M44-INDEX(cal!$B$2:$B$52,MATCH(M44,cal!$B$2:$B$52,1)))-186,30)+1),"00"),""))</f>
        <v/>
      </c>
      <c r="G44" s="16">
        <f>IF(M44="","",M44-TODAY())</f>
        <v/>
      </c>
      <c r="H44" s="15">
        <f>IF(M44="","",IF(G44&lt;0,"گذشته",IF(G44=0,"امروز!",IF(G44&lt;=7,"نزدیک",IF(G44&lt;=14,"حواست باشه","فرصت هست")))))</f>
        <v/>
      </c>
      <c r="K44">
        <f>IF(ISNUMBER(C44),"",SUBSTITUTE(SUBSTITUTE(SUBSTITUTE(SUBSTITUTE(SUBSTITUTE(SUBSTITUTE(SUBSTITUTE(SUBSTITUTE(SUBSTITUTE(SUBSTITUTE(SUBSTITUTE(SUBSTITUTE(TRIM(C44&amp;""),"۰","0"),"۱","1"),"۲","2"),"۳","3"),"۴","4"),"۵","5"),"۶","6"),"۷","7"),"۸","8"),"۹","9"),"-","/"),".","/"))</f>
        <v/>
      </c>
      <c r="L44">
        <f>IF(C44="","",IF(ISNUMBER(C44),C44,IFERROR(IF(VALUE(LEFT(K44,FIND("/",K44)-1))&gt;1700,DATE(VALUE(LEFT(K44,FIND("/",K44)-1)),VALUE(LEFT(MID(K44,FIND("/",K44)+1,20),FIND("/",MID(K44,FIND("/",K44)+1,20))-1)),VALUE(MID(MID(K44,FIND("/",K44)+1,20),FIND("/",MID(K44,FIND("/",K44)+1,20))+1,20))),INDEX(cal!$B$2:$B$52,MATCH(VALUE(LEFT(K44,FIND("/",K44)-1)),cal!$A$2:$A$52,0))+IF(VALUE(LEFT(MID(K44,FIND("/",K44)+1,20),FIND("/",MID(K44,FIND("/",K44)+1,20))-1))&lt;=6,(VALUE(LEFT(MID(K44,FIND("/",K44)+1,20),FIND("/",MID(K44,FIND("/",K44)+1,20))-1))-1)*31,186+(VALUE(LEFT(MID(K44,FIND("/",K44)+1,20),FIND("/",MID(K44,FIND("/",K44)+1,20))-1))-7)*30)+VALUE(MID(MID(K44,FIND("/",K44)+1,20),FIND("/",MID(K44,FIND("/",K44)+1,20))+1,20))-1),"")))</f>
        <v/>
      </c>
      <c r="M44">
        <f>IF(OR(L44="",D44=""),"",IFERROR(IF(E44="تقویمی",L44+D44,WORKDAY.INTL(L44,D44,IF($F$4="پنجشنبه و جمعه","0001100",16),'تعطیلات'!$E$5:$E$64)),""))</f>
        <v/>
      </c>
    </row>
    <row r="45">
      <c r="A45" s="13">
        <f>IF(B45="","",ROW()-8)</f>
        <v/>
      </c>
      <c r="B45" s="4" t="n"/>
      <c r="C45" s="14" t="n"/>
      <c r="D45" s="5" t="n"/>
      <c r="E45" s="5" t="n"/>
      <c r="F45" s="15">
        <f>IF(M45="","",IFERROR(INDEX(cal!$A$2:$A$52,MATCH(M45,cal!$B$2:$B$52,1))&amp;"/"&amp;TEXT(IF((M45-INDEX(cal!$B$2:$B$52,MATCH(M45,cal!$B$2:$B$52,1)))&lt;186,INT((M45-INDEX(cal!$B$2:$B$52,MATCH(M45,cal!$B$2:$B$52,1)))/31)+1,INT(((M45-INDEX(cal!$B$2:$B$52,MATCH(M45,cal!$B$2:$B$52,1)))-186)/30)+7),"00")&amp;"/"&amp;TEXT(IF((M45-INDEX(cal!$B$2:$B$52,MATCH(M45,cal!$B$2:$B$52,1)))&lt;186,MOD((M45-INDEX(cal!$B$2:$B$52,MATCH(M45,cal!$B$2:$B$52,1))),31)+1,MOD((M45-INDEX(cal!$B$2:$B$52,MATCH(M45,cal!$B$2:$B$52,1)))-186,30)+1),"00"),""))</f>
        <v/>
      </c>
      <c r="G45" s="16">
        <f>IF(M45="","",M45-TODAY())</f>
        <v/>
      </c>
      <c r="H45" s="15">
        <f>IF(M45="","",IF(G45&lt;0,"گذشته",IF(G45=0,"امروز!",IF(G45&lt;=7,"نزدیک",IF(G45&lt;=14,"حواست باشه","فرصت هست")))))</f>
        <v/>
      </c>
      <c r="K45">
        <f>IF(ISNUMBER(C45),"",SUBSTITUTE(SUBSTITUTE(SUBSTITUTE(SUBSTITUTE(SUBSTITUTE(SUBSTITUTE(SUBSTITUTE(SUBSTITUTE(SUBSTITUTE(SUBSTITUTE(SUBSTITUTE(SUBSTITUTE(TRIM(C45&amp;""),"۰","0"),"۱","1"),"۲","2"),"۳","3"),"۴","4"),"۵","5"),"۶","6"),"۷","7"),"۸","8"),"۹","9"),"-","/"),".","/"))</f>
        <v/>
      </c>
      <c r="L45">
        <f>IF(C45="","",IF(ISNUMBER(C45),C45,IFERROR(IF(VALUE(LEFT(K45,FIND("/",K45)-1))&gt;1700,DATE(VALUE(LEFT(K45,FIND("/",K45)-1)),VALUE(LEFT(MID(K45,FIND("/",K45)+1,20),FIND("/",MID(K45,FIND("/",K45)+1,20))-1)),VALUE(MID(MID(K45,FIND("/",K45)+1,20),FIND("/",MID(K45,FIND("/",K45)+1,20))+1,20))),INDEX(cal!$B$2:$B$52,MATCH(VALUE(LEFT(K45,FIND("/",K45)-1)),cal!$A$2:$A$52,0))+IF(VALUE(LEFT(MID(K45,FIND("/",K45)+1,20),FIND("/",MID(K45,FIND("/",K45)+1,20))-1))&lt;=6,(VALUE(LEFT(MID(K45,FIND("/",K45)+1,20),FIND("/",MID(K45,FIND("/",K45)+1,20))-1))-1)*31,186+(VALUE(LEFT(MID(K45,FIND("/",K45)+1,20),FIND("/",MID(K45,FIND("/",K45)+1,20))-1))-7)*30)+VALUE(MID(MID(K45,FIND("/",K45)+1,20),FIND("/",MID(K45,FIND("/",K45)+1,20))+1,20))-1),"")))</f>
        <v/>
      </c>
      <c r="M45">
        <f>IF(OR(L45="",D45=""),"",IFERROR(IF(E45="تقویمی",L45+D45,WORKDAY.INTL(L45,D45,IF($F$4="پنجشنبه و جمعه","0001100",16),'تعطیلات'!$E$5:$E$64)),""))</f>
        <v/>
      </c>
    </row>
    <row r="46">
      <c r="A46" s="13">
        <f>IF(B46="","",ROW()-8)</f>
        <v/>
      </c>
      <c r="B46" s="4" t="n"/>
      <c r="C46" s="14" t="n"/>
      <c r="D46" s="5" t="n"/>
      <c r="E46" s="5" t="n"/>
      <c r="F46" s="15">
        <f>IF(M46="","",IFERROR(INDEX(cal!$A$2:$A$52,MATCH(M46,cal!$B$2:$B$52,1))&amp;"/"&amp;TEXT(IF((M46-INDEX(cal!$B$2:$B$52,MATCH(M46,cal!$B$2:$B$52,1)))&lt;186,INT((M46-INDEX(cal!$B$2:$B$52,MATCH(M46,cal!$B$2:$B$52,1)))/31)+1,INT(((M46-INDEX(cal!$B$2:$B$52,MATCH(M46,cal!$B$2:$B$52,1)))-186)/30)+7),"00")&amp;"/"&amp;TEXT(IF((M46-INDEX(cal!$B$2:$B$52,MATCH(M46,cal!$B$2:$B$52,1)))&lt;186,MOD((M46-INDEX(cal!$B$2:$B$52,MATCH(M46,cal!$B$2:$B$52,1))),31)+1,MOD((M46-INDEX(cal!$B$2:$B$52,MATCH(M46,cal!$B$2:$B$52,1)))-186,30)+1),"00"),""))</f>
        <v/>
      </c>
      <c r="G46" s="16">
        <f>IF(M46="","",M46-TODAY())</f>
        <v/>
      </c>
      <c r="H46" s="15">
        <f>IF(M46="","",IF(G46&lt;0,"گذشته",IF(G46=0,"امروز!",IF(G46&lt;=7,"نزدیک",IF(G46&lt;=14,"حواست باشه","فرصت هست")))))</f>
        <v/>
      </c>
      <c r="K46">
        <f>IF(ISNUMBER(C46),"",SUBSTITUTE(SUBSTITUTE(SUBSTITUTE(SUBSTITUTE(SUBSTITUTE(SUBSTITUTE(SUBSTITUTE(SUBSTITUTE(SUBSTITUTE(SUBSTITUTE(SUBSTITUTE(SUBSTITUTE(TRIM(C46&amp;""),"۰","0"),"۱","1"),"۲","2"),"۳","3"),"۴","4"),"۵","5"),"۶","6"),"۷","7"),"۸","8"),"۹","9"),"-","/"),".","/"))</f>
        <v/>
      </c>
      <c r="L46">
        <f>IF(C46="","",IF(ISNUMBER(C46),C46,IFERROR(IF(VALUE(LEFT(K46,FIND("/",K46)-1))&gt;1700,DATE(VALUE(LEFT(K46,FIND("/",K46)-1)),VALUE(LEFT(MID(K46,FIND("/",K46)+1,20),FIND("/",MID(K46,FIND("/",K46)+1,20))-1)),VALUE(MID(MID(K46,FIND("/",K46)+1,20),FIND("/",MID(K46,FIND("/",K46)+1,20))+1,20))),INDEX(cal!$B$2:$B$52,MATCH(VALUE(LEFT(K46,FIND("/",K46)-1)),cal!$A$2:$A$52,0))+IF(VALUE(LEFT(MID(K46,FIND("/",K46)+1,20),FIND("/",MID(K46,FIND("/",K46)+1,20))-1))&lt;=6,(VALUE(LEFT(MID(K46,FIND("/",K46)+1,20),FIND("/",MID(K46,FIND("/",K46)+1,20))-1))-1)*31,186+(VALUE(LEFT(MID(K46,FIND("/",K46)+1,20),FIND("/",MID(K46,FIND("/",K46)+1,20))-1))-7)*30)+VALUE(MID(MID(K46,FIND("/",K46)+1,20),FIND("/",MID(K46,FIND("/",K46)+1,20))+1,20))-1),"")))</f>
        <v/>
      </c>
      <c r="M46">
        <f>IF(OR(L46="",D46=""),"",IFERROR(IF(E46="تقویمی",L46+D46,WORKDAY.INTL(L46,D46,IF($F$4="پنجشنبه و جمعه","0001100",16),'تعطیلات'!$E$5:$E$64)),""))</f>
        <v/>
      </c>
    </row>
    <row r="47">
      <c r="A47" s="13">
        <f>IF(B47="","",ROW()-8)</f>
        <v/>
      </c>
      <c r="B47" s="4" t="n"/>
      <c r="C47" s="14" t="n"/>
      <c r="D47" s="5" t="n"/>
      <c r="E47" s="5" t="n"/>
      <c r="F47" s="15">
        <f>IF(M47="","",IFERROR(INDEX(cal!$A$2:$A$52,MATCH(M47,cal!$B$2:$B$52,1))&amp;"/"&amp;TEXT(IF((M47-INDEX(cal!$B$2:$B$52,MATCH(M47,cal!$B$2:$B$52,1)))&lt;186,INT((M47-INDEX(cal!$B$2:$B$52,MATCH(M47,cal!$B$2:$B$52,1)))/31)+1,INT(((M47-INDEX(cal!$B$2:$B$52,MATCH(M47,cal!$B$2:$B$52,1)))-186)/30)+7),"00")&amp;"/"&amp;TEXT(IF((M47-INDEX(cal!$B$2:$B$52,MATCH(M47,cal!$B$2:$B$52,1)))&lt;186,MOD((M47-INDEX(cal!$B$2:$B$52,MATCH(M47,cal!$B$2:$B$52,1))),31)+1,MOD((M47-INDEX(cal!$B$2:$B$52,MATCH(M47,cal!$B$2:$B$52,1)))-186,30)+1),"00"),""))</f>
        <v/>
      </c>
      <c r="G47" s="16">
        <f>IF(M47="","",M47-TODAY())</f>
        <v/>
      </c>
      <c r="H47" s="15">
        <f>IF(M47="","",IF(G47&lt;0,"گذشته",IF(G47=0,"امروز!",IF(G47&lt;=7,"نزدیک",IF(G47&lt;=14,"حواست باشه","فرصت هست")))))</f>
        <v/>
      </c>
      <c r="K47">
        <f>IF(ISNUMBER(C47),"",SUBSTITUTE(SUBSTITUTE(SUBSTITUTE(SUBSTITUTE(SUBSTITUTE(SUBSTITUTE(SUBSTITUTE(SUBSTITUTE(SUBSTITUTE(SUBSTITUTE(SUBSTITUTE(SUBSTITUTE(TRIM(C47&amp;""),"۰","0"),"۱","1"),"۲","2"),"۳","3"),"۴","4"),"۵","5"),"۶","6"),"۷","7"),"۸","8"),"۹","9"),"-","/"),".","/"))</f>
        <v/>
      </c>
      <c r="L47">
        <f>IF(C47="","",IF(ISNUMBER(C47),C47,IFERROR(IF(VALUE(LEFT(K47,FIND("/",K47)-1))&gt;1700,DATE(VALUE(LEFT(K47,FIND("/",K47)-1)),VALUE(LEFT(MID(K47,FIND("/",K47)+1,20),FIND("/",MID(K47,FIND("/",K47)+1,20))-1)),VALUE(MID(MID(K47,FIND("/",K47)+1,20),FIND("/",MID(K47,FIND("/",K47)+1,20))+1,20))),INDEX(cal!$B$2:$B$52,MATCH(VALUE(LEFT(K47,FIND("/",K47)-1)),cal!$A$2:$A$52,0))+IF(VALUE(LEFT(MID(K47,FIND("/",K47)+1,20),FIND("/",MID(K47,FIND("/",K47)+1,20))-1))&lt;=6,(VALUE(LEFT(MID(K47,FIND("/",K47)+1,20),FIND("/",MID(K47,FIND("/",K47)+1,20))-1))-1)*31,186+(VALUE(LEFT(MID(K47,FIND("/",K47)+1,20),FIND("/",MID(K47,FIND("/",K47)+1,20))-1))-7)*30)+VALUE(MID(MID(K47,FIND("/",K47)+1,20),FIND("/",MID(K47,FIND("/",K47)+1,20))+1,20))-1),"")))</f>
        <v/>
      </c>
      <c r="M47">
        <f>IF(OR(L47="",D47=""),"",IFERROR(IF(E47="تقویمی",L47+D47,WORKDAY.INTL(L47,D47,IF($F$4="پنجشنبه و جمعه","0001100",16),'تعطیلات'!$E$5:$E$64)),""))</f>
        <v/>
      </c>
    </row>
    <row r="48">
      <c r="A48" s="13">
        <f>IF(B48="","",ROW()-8)</f>
        <v/>
      </c>
      <c r="B48" s="4" t="n"/>
      <c r="C48" s="14" t="n"/>
      <c r="D48" s="5" t="n"/>
      <c r="E48" s="5" t="n"/>
      <c r="F48" s="15">
        <f>IF(M48="","",IFERROR(INDEX(cal!$A$2:$A$52,MATCH(M48,cal!$B$2:$B$52,1))&amp;"/"&amp;TEXT(IF((M48-INDEX(cal!$B$2:$B$52,MATCH(M48,cal!$B$2:$B$52,1)))&lt;186,INT((M48-INDEX(cal!$B$2:$B$52,MATCH(M48,cal!$B$2:$B$52,1)))/31)+1,INT(((M48-INDEX(cal!$B$2:$B$52,MATCH(M48,cal!$B$2:$B$52,1)))-186)/30)+7),"00")&amp;"/"&amp;TEXT(IF((M48-INDEX(cal!$B$2:$B$52,MATCH(M48,cal!$B$2:$B$52,1)))&lt;186,MOD((M48-INDEX(cal!$B$2:$B$52,MATCH(M48,cal!$B$2:$B$52,1))),31)+1,MOD((M48-INDEX(cal!$B$2:$B$52,MATCH(M48,cal!$B$2:$B$52,1)))-186,30)+1),"00"),""))</f>
        <v/>
      </c>
      <c r="G48" s="16">
        <f>IF(M48="","",M48-TODAY())</f>
        <v/>
      </c>
      <c r="H48" s="15">
        <f>IF(M48="","",IF(G48&lt;0,"گذشته",IF(G48=0,"امروز!",IF(G48&lt;=7,"نزدیک",IF(G48&lt;=14,"حواست باشه","فرصت هست")))))</f>
        <v/>
      </c>
      <c r="K48">
        <f>IF(ISNUMBER(C48),"",SUBSTITUTE(SUBSTITUTE(SUBSTITUTE(SUBSTITUTE(SUBSTITUTE(SUBSTITUTE(SUBSTITUTE(SUBSTITUTE(SUBSTITUTE(SUBSTITUTE(SUBSTITUTE(SUBSTITUTE(TRIM(C48&amp;""),"۰","0"),"۱","1"),"۲","2"),"۳","3"),"۴","4"),"۵","5"),"۶","6"),"۷","7"),"۸","8"),"۹","9"),"-","/"),".","/"))</f>
        <v/>
      </c>
      <c r="L48">
        <f>IF(C48="","",IF(ISNUMBER(C48),C48,IFERROR(IF(VALUE(LEFT(K48,FIND("/",K48)-1))&gt;1700,DATE(VALUE(LEFT(K48,FIND("/",K48)-1)),VALUE(LEFT(MID(K48,FIND("/",K48)+1,20),FIND("/",MID(K48,FIND("/",K48)+1,20))-1)),VALUE(MID(MID(K48,FIND("/",K48)+1,20),FIND("/",MID(K48,FIND("/",K48)+1,20))+1,20))),INDEX(cal!$B$2:$B$52,MATCH(VALUE(LEFT(K48,FIND("/",K48)-1)),cal!$A$2:$A$52,0))+IF(VALUE(LEFT(MID(K48,FIND("/",K48)+1,20),FIND("/",MID(K48,FIND("/",K48)+1,20))-1))&lt;=6,(VALUE(LEFT(MID(K48,FIND("/",K48)+1,20),FIND("/",MID(K48,FIND("/",K48)+1,20))-1))-1)*31,186+(VALUE(LEFT(MID(K48,FIND("/",K48)+1,20),FIND("/",MID(K48,FIND("/",K48)+1,20))-1))-7)*30)+VALUE(MID(MID(K48,FIND("/",K48)+1,20),FIND("/",MID(K48,FIND("/",K48)+1,20))+1,20))-1),"")))</f>
        <v/>
      </c>
      <c r="M48">
        <f>IF(OR(L48="",D48=""),"",IFERROR(IF(E48="تقویمی",L48+D48,WORKDAY.INTL(L48,D48,IF($F$4="پنجشنبه و جمعه","0001100",16),'تعطیلات'!$E$5:$E$64)),""))</f>
        <v/>
      </c>
    </row>
    <row r="49">
      <c r="A49" s="13">
        <f>IF(B49="","",ROW()-8)</f>
        <v/>
      </c>
      <c r="B49" s="4" t="n"/>
      <c r="C49" s="14" t="n"/>
      <c r="D49" s="5" t="n"/>
      <c r="E49" s="5" t="n"/>
      <c r="F49" s="15">
        <f>IF(M49="","",IFERROR(INDEX(cal!$A$2:$A$52,MATCH(M49,cal!$B$2:$B$52,1))&amp;"/"&amp;TEXT(IF((M49-INDEX(cal!$B$2:$B$52,MATCH(M49,cal!$B$2:$B$52,1)))&lt;186,INT((M49-INDEX(cal!$B$2:$B$52,MATCH(M49,cal!$B$2:$B$52,1)))/31)+1,INT(((M49-INDEX(cal!$B$2:$B$52,MATCH(M49,cal!$B$2:$B$52,1)))-186)/30)+7),"00")&amp;"/"&amp;TEXT(IF((M49-INDEX(cal!$B$2:$B$52,MATCH(M49,cal!$B$2:$B$52,1)))&lt;186,MOD((M49-INDEX(cal!$B$2:$B$52,MATCH(M49,cal!$B$2:$B$52,1))),31)+1,MOD((M49-INDEX(cal!$B$2:$B$52,MATCH(M49,cal!$B$2:$B$52,1)))-186,30)+1),"00"),""))</f>
        <v/>
      </c>
      <c r="G49" s="16">
        <f>IF(M49="","",M49-TODAY())</f>
        <v/>
      </c>
      <c r="H49" s="15">
        <f>IF(M49="","",IF(G49&lt;0,"گذشته",IF(G49=0,"امروز!",IF(G49&lt;=7,"نزدیک",IF(G49&lt;=14,"حواست باشه","فرصت هست")))))</f>
        <v/>
      </c>
      <c r="K49">
        <f>IF(ISNUMBER(C49),"",SUBSTITUTE(SUBSTITUTE(SUBSTITUTE(SUBSTITUTE(SUBSTITUTE(SUBSTITUTE(SUBSTITUTE(SUBSTITUTE(SUBSTITUTE(SUBSTITUTE(SUBSTITUTE(SUBSTITUTE(TRIM(C49&amp;""),"۰","0"),"۱","1"),"۲","2"),"۳","3"),"۴","4"),"۵","5"),"۶","6"),"۷","7"),"۸","8"),"۹","9"),"-","/"),".","/"))</f>
        <v/>
      </c>
      <c r="L49">
        <f>IF(C49="","",IF(ISNUMBER(C49),C49,IFERROR(IF(VALUE(LEFT(K49,FIND("/",K49)-1))&gt;1700,DATE(VALUE(LEFT(K49,FIND("/",K49)-1)),VALUE(LEFT(MID(K49,FIND("/",K49)+1,20),FIND("/",MID(K49,FIND("/",K49)+1,20))-1)),VALUE(MID(MID(K49,FIND("/",K49)+1,20),FIND("/",MID(K49,FIND("/",K49)+1,20))+1,20))),INDEX(cal!$B$2:$B$52,MATCH(VALUE(LEFT(K49,FIND("/",K49)-1)),cal!$A$2:$A$52,0))+IF(VALUE(LEFT(MID(K49,FIND("/",K49)+1,20),FIND("/",MID(K49,FIND("/",K49)+1,20))-1))&lt;=6,(VALUE(LEFT(MID(K49,FIND("/",K49)+1,20),FIND("/",MID(K49,FIND("/",K49)+1,20))-1))-1)*31,186+(VALUE(LEFT(MID(K49,FIND("/",K49)+1,20),FIND("/",MID(K49,FIND("/",K49)+1,20))-1))-7)*30)+VALUE(MID(MID(K49,FIND("/",K49)+1,20),FIND("/",MID(K49,FIND("/",K49)+1,20))+1,20))-1),"")))</f>
        <v/>
      </c>
      <c r="M49">
        <f>IF(OR(L49="",D49=""),"",IFERROR(IF(E49="تقویمی",L49+D49,WORKDAY.INTL(L49,D49,IF($F$4="پنجشنبه و جمعه","0001100",16),'تعطیلات'!$E$5:$E$64)),""))</f>
        <v/>
      </c>
    </row>
    <row r="50">
      <c r="A50" s="13">
        <f>IF(B50="","",ROW()-8)</f>
        <v/>
      </c>
      <c r="B50" s="4" t="n"/>
      <c r="C50" s="14" t="n"/>
      <c r="D50" s="5" t="n"/>
      <c r="E50" s="5" t="n"/>
      <c r="F50" s="15">
        <f>IF(M50="","",IFERROR(INDEX(cal!$A$2:$A$52,MATCH(M50,cal!$B$2:$B$52,1))&amp;"/"&amp;TEXT(IF((M50-INDEX(cal!$B$2:$B$52,MATCH(M50,cal!$B$2:$B$52,1)))&lt;186,INT((M50-INDEX(cal!$B$2:$B$52,MATCH(M50,cal!$B$2:$B$52,1)))/31)+1,INT(((M50-INDEX(cal!$B$2:$B$52,MATCH(M50,cal!$B$2:$B$52,1)))-186)/30)+7),"00")&amp;"/"&amp;TEXT(IF((M50-INDEX(cal!$B$2:$B$52,MATCH(M50,cal!$B$2:$B$52,1)))&lt;186,MOD((M50-INDEX(cal!$B$2:$B$52,MATCH(M50,cal!$B$2:$B$52,1))),31)+1,MOD((M50-INDEX(cal!$B$2:$B$52,MATCH(M50,cal!$B$2:$B$52,1)))-186,30)+1),"00"),""))</f>
        <v/>
      </c>
      <c r="G50" s="16">
        <f>IF(M50="","",M50-TODAY())</f>
        <v/>
      </c>
      <c r="H50" s="15">
        <f>IF(M50="","",IF(G50&lt;0,"گذشته",IF(G50=0,"امروز!",IF(G50&lt;=7,"نزدیک",IF(G50&lt;=14,"حواست باشه","فرصت هست")))))</f>
        <v/>
      </c>
      <c r="K50">
        <f>IF(ISNUMBER(C50),"",SUBSTITUTE(SUBSTITUTE(SUBSTITUTE(SUBSTITUTE(SUBSTITUTE(SUBSTITUTE(SUBSTITUTE(SUBSTITUTE(SUBSTITUTE(SUBSTITUTE(SUBSTITUTE(SUBSTITUTE(TRIM(C50&amp;""),"۰","0"),"۱","1"),"۲","2"),"۳","3"),"۴","4"),"۵","5"),"۶","6"),"۷","7"),"۸","8"),"۹","9"),"-","/"),".","/"))</f>
        <v/>
      </c>
      <c r="L50">
        <f>IF(C50="","",IF(ISNUMBER(C50),C50,IFERROR(IF(VALUE(LEFT(K50,FIND("/",K50)-1))&gt;1700,DATE(VALUE(LEFT(K50,FIND("/",K50)-1)),VALUE(LEFT(MID(K50,FIND("/",K50)+1,20),FIND("/",MID(K50,FIND("/",K50)+1,20))-1)),VALUE(MID(MID(K50,FIND("/",K50)+1,20),FIND("/",MID(K50,FIND("/",K50)+1,20))+1,20))),INDEX(cal!$B$2:$B$52,MATCH(VALUE(LEFT(K50,FIND("/",K50)-1)),cal!$A$2:$A$52,0))+IF(VALUE(LEFT(MID(K50,FIND("/",K50)+1,20),FIND("/",MID(K50,FIND("/",K50)+1,20))-1))&lt;=6,(VALUE(LEFT(MID(K50,FIND("/",K50)+1,20),FIND("/",MID(K50,FIND("/",K50)+1,20))-1))-1)*31,186+(VALUE(LEFT(MID(K50,FIND("/",K50)+1,20),FIND("/",MID(K50,FIND("/",K50)+1,20))-1))-7)*30)+VALUE(MID(MID(K50,FIND("/",K50)+1,20),FIND("/",MID(K50,FIND("/",K50)+1,20))+1,20))-1),"")))</f>
        <v/>
      </c>
      <c r="M50">
        <f>IF(OR(L50="",D50=""),"",IFERROR(IF(E50="تقویمی",L50+D50,WORKDAY.INTL(L50,D50,IF($F$4="پنجشنبه و جمعه","0001100",16),'تعطیلات'!$E$5:$E$64)),""))</f>
        <v/>
      </c>
    </row>
    <row r="51">
      <c r="A51" s="13">
        <f>IF(B51="","",ROW()-8)</f>
        <v/>
      </c>
      <c r="B51" s="4" t="n"/>
      <c r="C51" s="14" t="n"/>
      <c r="D51" s="5" t="n"/>
      <c r="E51" s="5" t="n"/>
      <c r="F51" s="15">
        <f>IF(M51="","",IFERROR(INDEX(cal!$A$2:$A$52,MATCH(M51,cal!$B$2:$B$52,1))&amp;"/"&amp;TEXT(IF((M51-INDEX(cal!$B$2:$B$52,MATCH(M51,cal!$B$2:$B$52,1)))&lt;186,INT((M51-INDEX(cal!$B$2:$B$52,MATCH(M51,cal!$B$2:$B$52,1)))/31)+1,INT(((M51-INDEX(cal!$B$2:$B$52,MATCH(M51,cal!$B$2:$B$52,1)))-186)/30)+7),"00")&amp;"/"&amp;TEXT(IF((M51-INDEX(cal!$B$2:$B$52,MATCH(M51,cal!$B$2:$B$52,1)))&lt;186,MOD((M51-INDEX(cal!$B$2:$B$52,MATCH(M51,cal!$B$2:$B$52,1))),31)+1,MOD((M51-INDEX(cal!$B$2:$B$52,MATCH(M51,cal!$B$2:$B$52,1)))-186,30)+1),"00"),""))</f>
        <v/>
      </c>
      <c r="G51" s="16">
        <f>IF(M51="","",M51-TODAY())</f>
        <v/>
      </c>
      <c r="H51" s="15">
        <f>IF(M51="","",IF(G51&lt;0,"گذشته",IF(G51=0,"امروز!",IF(G51&lt;=7,"نزدیک",IF(G51&lt;=14,"حواست باشه","فرصت هست")))))</f>
        <v/>
      </c>
      <c r="K51">
        <f>IF(ISNUMBER(C51),"",SUBSTITUTE(SUBSTITUTE(SUBSTITUTE(SUBSTITUTE(SUBSTITUTE(SUBSTITUTE(SUBSTITUTE(SUBSTITUTE(SUBSTITUTE(SUBSTITUTE(SUBSTITUTE(SUBSTITUTE(TRIM(C51&amp;""),"۰","0"),"۱","1"),"۲","2"),"۳","3"),"۴","4"),"۵","5"),"۶","6"),"۷","7"),"۸","8"),"۹","9"),"-","/"),".","/"))</f>
        <v/>
      </c>
      <c r="L51">
        <f>IF(C51="","",IF(ISNUMBER(C51),C51,IFERROR(IF(VALUE(LEFT(K51,FIND("/",K51)-1))&gt;1700,DATE(VALUE(LEFT(K51,FIND("/",K51)-1)),VALUE(LEFT(MID(K51,FIND("/",K51)+1,20),FIND("/",MID(K51,FIND("/",K51)+1,20))-1)),VALUE(MID(MID(K51,FIND("/",K51)+1,20),FIND("/",MID(K51,FIND("/",K51)+1,20))+1,20))),INDEX(cal!$B$2:$B$52,MATCH(VALUE(LEFT(K51,FIND("/",K51)-1)),cal!$A$2:$A$52,0))+IF(VALUE(LEFT(MID(K51,FIND("/",K51)+1,20),FIND("/",MID(K51,FIND("/",K51)+1,20))-1))&lt;=6,(VALUE(LEFT(MID(K51,FIND("/",K51)+1,20),FIND("/",MID(K51,FIND("/",K51)+1,20))-1))-1)*31,186+(VALUE(LEFT(MID(K51,FIND("/",K51)+1,20),FIND("/",MID(K51,FIND("/",K51)+1,20))-1))-7)*30)+VALUE(MID(MID(K51,FIND("/",K51)+1,20),FIND("/",MID(K51,FIND("/",K51)+1,20))+1,20))-1),"")))</f>
        <v/>
      </c>
      <c r="M51">
        <f>IF(OR(L51="",D51=""),"",IFERROR(IF(E51="تقویمی",L51+D51,WORKDAY.INTL(L51,D51,IF($F$4="پنجشنبه و جمعه","0001100",16),'تعطیلات'!$E$5:$E$64)),""))</f>
        <v/>
      </c>
    </row>
    <row r="52">
      <c r="A52" s="13">
        <f>IF(B52="","",ROW()-8)</f>
        <v/>
      </c>
      <c r="B52" s="4" t="n"/>
      <c r="C52" s="14" t="n"/>
      <c r="D52" s="5" t="n"/>
      <c r="E52" s="5" t="n"/>
      <c r="F52" s="15">
        <f>IF(M52="","",IFERROR(INDEX(cal!$A$2:$A$52,MATCH(M52,cal!$B$2:$B$52,1))&amp;"/"&amp;TEXT(IF((M52-INDEX(cal!$B$2:$B$52,MATCH(M52,cal!$B$2:$B$52,1)))&lt;186,INT((M52-INDEX(cal!$B$2:$B$52,MATCH(M52,cal!$B$2:$B$52,1)))/31)+1,INT(((M52-INDEX(cal!$B$2:$B$52,MATCH(M52,cal!$B$2:$B$52,1)))-186)/30)+7),"00")&amp;"/"&amp;TEXT(IF((M52-INDEX(cal!$B$2:$B$52,MATCH(M52,cal!$B$2:$B$52,1)))&lt;186,MOD((M52-INDEX(cal!$B$2:$B$52,MATCH(M52,cal!$B$2:$B$52,1))),31)+1,MOD((M52-INDEX(cal!$B$2:$B$52,MATCH(M52,cal!$B$2:$B$52,1)))-186,30)+1),"00"),""))</f>
        <v/>
      </c>
      <c r="G52" s="16">
        <f>IF(M52="","",M52-TODAY())</f>
        <v/>
      </c>
      <c r="H52" s="15">
        <f>IF(M52="","",IF(G52&lt;0,"گذشته",IF(G52=0,"امروز!",IF(G52&lt;=7,"نزدیک",IF(G52&lt;=14,"حواست باشه","فرصت هست")))))</f>
        <v/>
      </c>
      <c r="K52">
        <f>IF(ISNUMBER(C52),"",SUBSTITUTE(SUBSTITUTE(SUBSTITUTE(SUBSTITUTE(SUBSTITUTE(SUBSTITUTE(SUBSTITUTE(SUBSTITUTE(SUBSTITUTE(SUBSTITUTE(SUBSTITUTE(SUBSTITUTE(TRIM(C52&amp;""),"۰","0"),"۱","1"),"۲","2"),"۳","3"),"۴","4"),"۵","5"),"۶","6"),"۷","7"),"۸","8"),"۹","9"),"-","/"),".","/"))</f>
        <v/>
      </c>
      <c r="L52">
        <f>IF(C52="","",IF(ISNUMBER(C52),C52,IFERROR(IF(VALUE(LEFT(K52,FIND("/",K52)-1))&gt;1700,DATE(VALUE(LEFT(K52,FIND("/",K52)-1)),VALUE(LEFT(MID(K52,FIND("/",K52)+1,20),FIND("/",MID(K52,FIND("/",K52)+1,20))-1)),VALUE(MID(MID(K52,FIND("/",K52)+1,20),FIND("/",MID(K52,FIND("/",K52)+1,20))+1,20))),INDEX(cal!$B$2:$B$52,MATCH(VALUE(LEFT(K52,FIND("/",K52)-1)),cal!$A$2:$A$52,0))+IF(VALUE(LEFT(MID(K52,FIND("/",K52)+1,20),FIND("/",MID(K52,FIND("/",K52)+1,20))-1))&lt;=6,(VALUE(LEFT(MID(K52,FIND("/",K52)+1,20),FIND("/",MID(K52,FIND("/",K52)+1,20))-1))-1)*31,186+(VALUE(LEFT(MID(K52,FIND("/",K52)+1,20),FIND("/",MID(K52,FIND("/",K52)+1,20))-1))-7)*30)+VALUE(MID(MID(K52,FIND("/",K52)+1,20),FIND("/",MID(K52,FIND("/",K52)+1,20))+1,20))-1),"")))</f>
        <v/>
      </c>
      <c r="M52">
        <f>IF(OR(L52="",D52=""),"",IFERROR(IF(E52="تقویمی",L52+D52,WORKDAY.INTL(L52,D52,IF($F$4="پنجشنبه و جمعه","0001100",16),'تعطیلات'!$E$5:$E$64)),""))</f>
        <v/>
      </c>
    </row>
    <row r="53">
      <c r="A53" s="13">
        <f>IF(B53="","",ROW()-8)</f>
        <v/>
      </c>
      <c r="B53" s="4" t="n"/>
      <c r="C53" s="14" t="n"/>
      <c r="D53" s="5" t="n"/>
      <c r="E53" s="5" t="n"/>
      <c r="F53" s="15">
        <f>IF(M53="","",IFERROR(INDEX(cal!$A$2:$A$52,MATCH(M53,cal!$B$2:$B$52,1))&amp;"/"&amp;TEXT(IF((M53-INDEX(cal!$B$2:$B$52,MATCH(M53,cal!$B$2:$B$52,1)))&lt;186,INT((M53-INDEX(cal!$B$2:$B$52,MATCH(M53,cal!$B$2:$B$52,1)))/31)+1,INT(((M53-INDEX(cal!$B$2:$B$52,MATCH(M53,cal!$B$2:$B$52,1)))-186)/30)+7),"00")&amp;"/"&amp;TEXT(IF((M53-INDEX(cal!$B$2:$B$52,MATCH(M53,cal!$B$2:$B$52,1)))&lt;186,MOD((M53-INDEX(cal!$B$2:$B$52,MATCH(M53,cal!$B$2:$B$52,1))),31)+1,MOD((M53-INDEX(cal!$B$2:$B$52,MATCH(M53,cal!$B$2:$B$52,1)))-186,30)+1),"00"),""))</f>
        <v/>
      </c>
      <c r="G53" s="16">
        <f>IF(M53="","",M53-TODAY())</f>
        <v/>
      </c>
      <c r="H53" s="15">
        <f>IF(M53="","",IF(G53&lt;0,"گذشته",IF(G53=0,"امروز!",IF(G53&lt;=7,"نزدیک",IF(G53&lt;=14,"حواست باشه","فرصت هست")))))</f>
        <v/>
      </c>
      <c r="K53">
        <f>IF(ISNUMBER(C53),"",SUBSTITUTE(SUBSTITUTE(SUBSTITUTE(SUBSTITUTE(SUBSTITUTE(SUBSTITUTE(SUBSTITUTE(SUBSTITUTE(SUBSTITUTE(SUBSTITUTE(SUBSTITUTE(SUBSTITUTE(TRIM(C53&amp;""),"۰","0"),"۱","1"),"۲","2"),"۳","3"),"۴","4"),"۵","5"),"۶","6"),"۷","7"),"۸","8"),"۹","9"),"-","/"),".","/"))</f>
        <v/>
      </c>
      <c r="L53">
        <f>IF(C53="","",IF(ISNUMBER(C53),C53,IFERROR(IF(VALUE(LEFT(K53,FIND("/",K53)-1))&gt;1700,DATE(VALUE(LEFT(K53,FIND("/",K53)-1)),VALUE(LEFT(MID(K53,FIND("/",K53)+1,20),FIND("/",MID(K53,FIND("/",K53)+1,20))-1)),VALUE(MID(MID(K53,FIND("/",K53)+1,20),FIND("/",MID(K53,FIND("/",K53)+1,20))+1,20))),INDEX(cal!$B$2:$B$52,MATCH(VALUE(LEFT(K53,FIND("/",K53)-1)),cal!$A$2:$A$52,0))+IF(VALUE(LEFT(MID(K53,FIND("/",K53)+1,20),FIND("/",MID(K53,FIND("/",K53)+1,20))-1))&lt;=6,(VALUE(LEFT(MID(K53,FIND("/",K53)+1,20),FIND("/",MID(K53,FIND("/",K53)+1,20))-1))-1)*31,186+(VALUE(LEFT(MID(K53,FIND("/",K53)+1,20),FIND("/",MID(K53,FIND("/",K53)+1,20))-1))-7)*30)+VALUE(MID(MID(K53,FIND("/",K53)+1,20),FIND("/",MID(K53,FIND("/",K53)+1,20))+1,20))-1),"")))</f>
        <v/>
      </c>
      <c r="M53">
        <f>IF(OR(L53="",D53=""),"",IFERROR(IF(E53="تقویمی",L53+D53,WORKDAY.INTL(L53,D53,IF($F$4="پنجشنبه و جمعه","0001100",16),'تعطیلات'!$E$5:$E$64)),""))</f>
        <v/>
      </c>
    </row>
    <row r="54">
      <c r="A54" s="13">
        <f>IF(B54="","",ROW()-8)</f>
        <v/>
      </c>
      <c r="B54" s="4" t="n"/>
      <c r="C54" s="14" t="n"/>
      <c r="D54" s="5" t="n"/>
      <c r="E54" s="5" t="n"/>
      <c r="F54" s="15">
        <f>IF(M54="","",IFERROR(INDEX(cal!$A$2:$A$52,MATCH(M54,cal!$B$2:$B$52,1))&amp;"/"&amp;TEXT(IF((M54-INDEX(cal!$B$2:$B$52,MATCH(M54,cal!$B$2:$B$52,1)))&lt;186,INT((M54-INDEX(cal!$B$2:$B$52,MATCH(M54,cal!$B$2:$B$52,1)))/31)+1,INT(((M54-INDEX(cal!$B$2:$B$52,MATCH(M54,cal!$B$2:$B$52,1)))-186)/30)+7),"00")&amp;"/"&amp;TEXT(IF((M54-INDEX(cal!$B$2:$B$52,MATCH(M54,cal!$B$2:$B$52,1)))&lt;186,MOD((M54-INDEX(cal!$B$2:$B$52,MATCH(M54,cal!$B$2:$B$52,1))),31)+1,MOD((M54-INDEX(cal!$B$2:$B$52,MATCH(M54,cal!$B$2:$B$52,1)))-186,30)+1),"00"),""))</f>
        <v/>
      </c>
      <c r="G54" s="16">
        <f>IF(M54="","",M54-TODAY())</f>
        <v/>
      </c>
      <c r="H54" s="15">
        <f>IF(M54="","",IF(G54&lt;0,"گذشته",IF(G54=0,"امروز!",IF(G54&lt;=7,"نزدیک",IF(G54&lt;=14,"حواست باشه","فرصت هست")))))</f>
        <v/>
      </c>
      <c r="K54">
        <f>IF(ISNUMBER(C54),"",SUBSTITUTE(SUBSTITUTE(SUBSTITUTE(SUBSTITUTE(SUBSTITUTE(SUBSTITUTE(SUBSTITUTE(SUBSTITUTE(SUBSTITUTE(SUBSTITUTE(SUBSTITUTE(SUBSTITUTE(TRIM(C54&amp;""),"۰","0"),"۱","1"),"۲","2"),"۳","3"),"۴","4"),"۵","5"),"۶","6"),"۷","7"),"۸","8"),"۹","9"),"-","/"),".","/"))</f>
        <v/>
      </c>
      <c r="L54">
        <f>IF(C54="","",IF(ISNUMBER(C54),C54,IFERROR(IF(VALUE(LEFT(K54,FIND("/",K54)-1))&gt;1700,DATE(VALUE(LEFT(K54,FIND("/",K54)-1)),VALUE(LEFT(MID(K54,FIND("/",K54)+1,20),FIND("/",MID(K54,FIND("/",K54)+1,20))-1)),VALUE(MID(MID(K54,FIND("/",K54)+1,20),FIND("/",MID(K54,FIND("/",K54)+1,20))+1,20))),INDEX(cal!$B$2:$B$52,MATCH(VALUE(LEFT(K54,FIND("/",K54)-1)),cal!$A$2:$A$52,0))+IF(VALUE(LEFT(MID(K54,FIND("/",K54)+1,20),FIND("/",MID(K54,FIND("/",K54)+1,20))-1))&lt;=6,(VALUE(LEFT(MID(K54,FIND("/",K54)+1,20),FIND("/",MID(K54,FIND("/",K54)+1,20))-1))-1)*31,186+(VALUE(LEFT(MID(K54,FIND("/",K54)+1,20),FIND("/",MID(K54,FIND("/",K54)+1,20))-1))-7)*30)+VALUE(MID(MID(K54,FIND("/",K54)+1,20),FIND("/",MID(K54,FIND("/",K54)+1,20))+1,20))-1),"")))</f>
        <v/>
      </c>
      <c r="M54">
        <f>IF(OR(L54="",D54=""),"",IFERROR(IF(E54="تقویمی",L54+D54,WORKDAY.INTL(L54,D54,IF($F$4="پنجشنبه و جمعه","0001100",16),'تعطیلات'!$E$5:$E$64)),""))</f>
        <v/>
      </c>
    </row>
    <row r="55">
      <c r="A55" s="13">
        <f>IF(B55="","",ROW()-8)</f>
        <v/>
      </c>
      <c r="B55" s="4" t="n"/>
      <c r="C55" s="14" t="n"/>
      <c r="D55" s="5" t="n"/>
      <c r="E55" s="5" t="n"/>
      <c r="F55" s="15">
        <f>IF(M55="","",IFERROR(INDEX(cal!$A$2:$A$52,MATCH(M55,cal!$B$2:$B$52,1))&amp;"/"&amp;TEXT(IF((M55-INDEX(cal!$B$2:$B$52,MATCH(M55,cal!$B$2:$B$52,1)))&lt;186,INT((M55-INDEX(cal!$B$2:$B$52,MATCH(M55,cal!$B$2:$B$52,1)))/31)+1,INT(((M55-INDEX(cal!$B$2:$B$52,MATCH(M55,cal!$B$2:$B$52,1)))-186)/30)+7),"00")&amp;"/"&amp;TEXT(IF((M55-INDEX(cal!$B$2:$B$52,MATCH(M55,cal!$B$2:$B$52,1)))&lt;186,MOD((M55-INDEX(cal!$B$2:$B$52,MATCH(M55,cal!$B$2:$B$52,1))),31)+1,MOD((M55-INDEX(cal!$B$2:$B$52,MATCH(M55,cal!$B$2:$B$52,1)))-186,30)+1),"00"),""))</f>
        <v/>
      </c>
      <c r="G55" s="16">
        <f>IF(M55="","",M55-TODAY())</f>
        <v/>
      </c>
      <c r="H55" s="15">
        <f>IF(M55="","",IF(G55&lt;0,"گذشته",IF(G55=0,"امروز!",IF(G55&lt;=7,"نزدیک",IF(G55&lt;=14,"حواست باشه","فرصت هست")))))</f>
        <v/>
      </c>
      <c r="K55">
        <f>IF(ISNUMBER(C55),"",SUBSTITUTE(SUBSTITUTE(SUBSTITUTE(SUBSTITUTE(SUBSTITUTE(SUBSTITUTE(SUBSTITUTE(SUBSTITUTE(SUBSTITUTE(SUBSTITUTE(SUBSTITUTE(SUBSTITUTE(TRIM(C55&amp;""),"۰","0"),"۱","1"),"۲","2"),"۳","3"),"۴","4"),"۵","5"),"۶","6"),"۷","7"),"۸","8"),"۹","9"),"-","/"),".","/"))</f>
        <v/>
      </c>
      <c r="L55">
        <f>IF(C55="","",IF(ISNUMBER(C55),C55,IFERROR(IF(VALUE(LEFT(K55,FIND("/",K55)-1))&gt;1700,DATE(VALUE(LEFT(K55,FIND("/",K55)-1)),VALUE(LEFT(MID(K55,FIND("/",K55)+1,20),FIND("/",MID(K55,FIND("/",K55)+1,20))-1)),VALUE(MID(MID(K55,FIND("/",K55)+1,20),FIND("/",MID(K55,FIND("/",K55)+1,20))+1,20))),INDEX(cal!$B$2:$B$52,MATCH(VALUE(LEFT(K55,FIND("/",K55)-1)),cal!$A$2:$A$52,0))+IF(VALUE(LEFT(MID(K55,FIND("/",K55)+1,20),FIND("/",MID(K55,FIND("/",K55)+1,20))-1))&lt;=6,(VALUE(LEFT(MID(K55,FIND("/",K55)+1,20),FIND("/",MID(K55,FIND("/",K55)+1,20))-1))-1)*31,186+(VALUE(LEFT(MID(K55,FIND("/",K55)+1,20),FIND("/",MID(K55,FIND("/",K55)+1,20))-1))-7)*30)+VALUE(MID(MID(K55,FIND("/",K55)+1,20),FIND("/",MID(K55,FIND("/",K55)+1,20))+1,20))-1),"")))</f>
        <v/>
      </c>
      <c r="M55">
        <f>IF(OR(L55="",D55=""),"",IFERROR(IF(E55="تقویمی",L55+D55,WORKDAY.INTL(L55,D55,IF($F$4="پنجشنبه و جمعه","0001100",16),'تعطیلات'!$E$5:$E$64)),""))</f>
        <v/>
      </c>
    </row>
    <row r="56">
      <c r="A56" s="13">
        <f>IF(B56="","",ROW()-8)</f>
        <v/>
      </c>
      <c r="B56" s="4" t="n"/>
      <c r="C56" s="14" t="n"/>
      <c r="D56" s="5" t="n"/>
      <c r="E56" s="5" t="n"/>
      <c r="F56" s="15">
        <f>IF(M56="","",IFERROR(INDEX(cal!$A$2:$A$52,MATCH(M56,cal!$B$2:$B$52,1))&amp;"/"&amp;TEXT(IF((M56-INDEX(cal!$B$2:$B$52,MATCH(M56,cal!$B$2:$B$52,1)))&lt;186,INT((M56-INDEX(cal!$B$2:$B$52,MATCH(M56,cal!$B$2:$B$52,1)))/31)+1,INT(((M56-INDEX(cal!$B$2:$B$52,MATCH(M56,cal!$B$2:$B$52,1)))-186)/30)+7),"00")&amp;"/"&amp;TEXT(IF((M56-INDEX(cal!$B$2:$B$52,MATCH(M56,cal!$B$2:$B$52,1)))&lt;186,MOD((M56-INDEX(cal!$B$2:$B$52,MATCH(M56,cal!$B$2:$B$52,1))),31)+1,MOD((M56-INDEX(cal!$B$2:$B$52,MATCH(M56,cal!$B$2:$B$52,1)))-186,30)+1),"00"),""))</f>
        <v/>
      </c>
      <c r="G56" s="16">
        <f>IF(M56="","",M56-TODAY())</f>
        <v/>
      </c>
      <c r="H56" s="15">
        <f>IF(M56="","",IF(G56&lt;0,"گذشته",IF(G56=0,"امروز!",IF(G56&lt;=7,"نزدیک",IF(G56&lt;=14,"حواست باشه","فرصت هست")))))</f>
        <v/>
      </c>
      <c r="K56">
        <f>IF(ISNUMBER(C56),"",SUBSTITUTE(SUBSTITUTE(SUBSTITUTE(SUBSTITUTE(SUBSTITUTE(SUBSTITUTE(SUBSTITUTE(SUBSTITUTE(SUBSTITUTE(SUBSTITUTE(SUBSTITUTE(SUBSTITUTE(TRIM(C56&amp;""),"۰","0"),"۱","1"),"۲","2"),"۳","3"),"۴","4"),"۵","5"),"۶","6"),"۷","7"),"۸","8"),"۹","9"),"-","/"),".","/"))</f>
        <v/>
      </c>
      <c r="L56">
        <f>IF(C56="","",IF(ISNUMBER(C56),C56,IFERROR(IF(VALUE(LEFT(K56,FIND("/",K56)-1))&gt;1700,DATE(VALUE(LEFT(K56,FIND("/",K56)-1)),VALUE(LEFT(MID(K56,FIND("/",K56)+1,20),FIND("/",MID(K56,FIND("/",K56)+1,20))-1)),VALUE(MID(MID(K56,FIND("/",K56)+1,20),FIND("/",MID(K56,FIND("/",K56)+1,20))+1,20))),INDEX(cal!$B$2:$B$52,MATCH(VALUE(LEFT(K56,FIND("/",K56)-1)),cal!$A$2:$A$52,0))+IF(VALUE(LEFT(MID(K56,FIND("/",K56)+1,20),FIND("/",MID(K56,FIND("/",K56)+1,20))-1))&lt;=6,(VALUE(LEFT(MID(K56,FIND("/",K56)+1,20),FIND("/",MID(K56,FIND("/",K56)+1,20))-1))-1)*31,186+(VALUE(LEFT(MID(K56,FIND("/",K56)+1,20),FIND("/",MID(K56,FIND("/",K56)+1,20))-1))-7)*30)+VALUE(MID(MID(K56,FIND("/",K56)+1,20),FIND("/",MID(K56,FIND("/",K56)+1,20))+1,20))-1),"")))</f>
        <v/>
      </c>
      <c r="M56">
        <f>IF(OR(L56="",D56=""),"",IFERROR(IF(E56="تقویمی",L56+D56,WORKDAY.INTL(L56,D56,IF($F$4="پنجشنبه و جمعه","0001100",16),'تعطیلات'!$E$5:$E$64)),""))</f>
        <v/>
      </c>
    </row>
    <row r="57">
      <c r="A57" s="13">
        <f>IF(B57="","",ROW()-8)</f>
        <v/>
      </c>
      <c r="B57" s="4" t="n"/>
      <c r="C57" s="14" t="n"/>
      <c r="D57" s="5" t="n"/>
      <c r="E57" s="5" t="n"/>
      <c r="F57" s="15">
        <f>IF(M57="","",IFERROR(INDEX(cal!$A$2:$A$52,MATCH(M57,cal!$B$2:$B$52,1))&amp;"/"&amp;TEXT(IF((M57-INDEX(cal!$B$2:$B$52,MATCH(M57,cal!$B$2:$B$52,1)))&lt;186,INT((M57-INDEX(cal!$B$2:$B$52,MATCH(M57,cal!$B$2:$B$52,1)))/31)+1,INT(((M57-INDEX(cal!$B$2:$B$52,MATCH(M57,cal!$B$2:$B$52,1)))-186)/30)+7),"00")&amp;"/"&amp;TEXT(IF((M57-INDEX(cal!$B$2:$B$52,MATCH(M57,cal!$B$2:$B$52,1)))&lt;186,MOD((M57-INDEX(cal!$B$2:$B$52,MATCH(M57,cal!$B$2:$B$52,1))),31)+1,MOD((M57-INDEX(cal!$B$2:$B$52,MATCH(M57,cal!$B$2:$B$52,1)))-186,30)+1),"00"),""))</f>
        <v/>
      </c>
      <c r="G57" s="16">
        <f>IF(M57="","",M57-TODAY())</f>
        <v/>
      </c>
      <c r="H57" s="15">
        <f>IF(M57="","",IF(G57&lt;0,"گذشته",IF(G57=0,"امروز!",IF(G57&lt;=7,"نزدیک",IF(G57&lt;=14,"حواست باشه","فرصت هست")))))</f>
        <v/>
      </c>
      <c r="K57">
        <f>IF(ISNUMBER(C57),"",SUBSTITUTE(SUBSTITUTE(SUBSTITUTE(SUBSTITUTE(SUBSTITUTE(SUBSTITUTE(SUBSTITUTE(SUBSTITUTE(SUBSTITUTE(SUBSTITUTE(SUBSTITUTE(SUBSTITUTE(TRIM(C57&amp;""),"۰","0"),"۱","1"),"۲","2"),"۳","3"),"۴","4"),"۵","5"),"۶","6"),"۷","7"),"۸","8"),"۹","9"),"-","/"),".","/"))</f>
        <v/>
      </c>
      <c r="L57">
        <f>IF(C57="","",IF(ISNUMBER(C57),C57,IFERROR(IF(VALUE(LEFT(K57,FIND("/",K57)-1))&gt;1700,DATE(VALUE(LEFT(K57,FIND("/",K57)-1)),VALUE(LEFT(MID(K57,FIND("/",K57)+1,20),FIND("/",MID(K57,FIND("/",K57)+1,20))-1)),VALUE(MID(MID(K57,FIND("/",K57)+1,20),FIND("/",MID(K57,FIND("/",K57)+1,20))+1,20))),INDEX(cal!$B$2:$B$52,MATCH(VALUE(LEFT(K57,FIND("/",K57)-1)),cal!$A$2:$A$52,0))+IF(VALUE(LEFT(MID(K57,FIND("/",K57)+1,20),FIND("/",MID(K57,FIND("/",K57)+1,20))-1))&lt;=6,(VALUE(LEFT(MID(K57,FIND("/",K57)+1,20),FIND("/",MID(K57,FIND("/",K57)+1,20))-1))-1)*31,186+(VALUE(LEFT(MID(K57,FIND("/",K57)+1,20),FIND("/",MID(K57,FIND("/",K57)+1,20))-1))-7)*30)+VALUE(MID(MID(K57,FIND("/",K57)+1,20),FIND("/",MID(K57,FIND("/",K57)+1,20))+1,20))-1),"")))</f>
        <v/>
      </c>
      <c r="M57">
        <f>IF(OR(L57="",D57=""),"",IFERROR(IF(E57="تقویمی",L57+D57,WORKDAY.INTL(L57,D57,IF($F$4="پنجشنبه و جمعه","0001100",16),'تعطیلات'!$E$5:$E$64)),""))</f>
        <v/>
      </c>
    </row>
    <row r="58">
      <c r="A58" s="13">
        <f>IF(B58="","",ROW()-8)</f>
        <v/>
      </c>
      <c r="B58" s="4" t="n"/>
      <c r="C58" s="14" t="n"/>
      <c r="D58" s="5" t="n"/>
      <c r="E58" s="5" t="n"/>
      <c r="F58" s="15">
        <f>IF(M58="","",IFERROR(INDEX(cal!$A$2:$A$52,MATCH(M58,cal!$B$2:$B$52,1))&amp;"/"&amp;TEXT(IF((M58-INDEX(cal!$B$2:$B$52,MATCH(M58,cal!$B$2:$B$52,1)))&lt;186,INT((M58-INDEX(cal!$B$2:$B$52,MATCH(M58,cal!$B$2:$B$52,1)))/31)+1,INT(((M58-INDEX(cal!$B$2:$B$52,MATCH(M58,cal!$B$2:$B$52,1)))-186)/30)+7),"00")&amp;"/"&amp;TEXT(IF((M58-INDEX(cal!$B$2:$B$52,MATCH(M58,cal!$B$2:$B$52,1)))&lt;186,MOD((M58-INDEX(cal!$B$2:$B$52,MATCH(M58,cal!$B$2:$B$52,1))),31)+1,MOD((M58-INDEX(cal!$B$2:$B$52,MATCH(M58,cal!$B$2:$B$52,1)))-186,30)+1),"00"),""))</f>
        <v/>
      </c>
      <c r="G58" s="16">
        <f>IF(M58="","",M58-TODAY())</f>
        <v/>
      </c>
      <c r="H58" s="15">
        <f>IF(M58="","",IF(G58&lt;0,"گذشته",IF(G58=0,"امروز!",IF(G58&lt;=7,"نزدیک",IF(G58&lt;=14,"حواست باشه","فرصت هست")))))</f>
        <v/>
      </c>
      <c r="K58">
        <f>IF(ISNUMBER(C58),"",SUBSTITUTE(SUBSTITUTE(SUBSTITUTE(SUBSTITUTE(SUBSTITUTE(SUBSTITUTE(SUBSTITUTE(SUBSTITUTE(SUBSTITUTE(SUBSTITUTE(SUBSTITUTE(SUBSTITUTE(TRIM(C58&amp;""),"۰","0"),"۱","1"),"۲","2"),"۳","3"),"۴","4"),"۵","5"),"۶","6"),"۷","7"),"۸","8"),"۹","9"),"-","/"),".","/"))</f>
        <v/>
      </c>
      <c r="L58">
        <f>IF(C58="","",IF(ISNUMBER(C58),C58,IFERROR(IF(VALUE(LEFT(K58,FIND("/",K58)-1))&gt;1700,DATE(VALUE(LEFT(K58,FIND("/",K58)-1)),VALUE(LEFT(MID(K58,FIND("/",K58)+1,20),FIND("/",MID(K58,FIND("/",K58)+1,20))-1)),VALUE(MID(MID(K58,FIND("/",K58)+1,20),FIND("/",MID(K58,FIND("/",K58)+1,20))+1,20))),INDEX(cal!$B$2:$B$52,MATCH(VALUE(LEFT(K58,FIND("/",K58)-1)),cal!$A$2:$A$52,0))+IF(VALUE(LEFT(MID(K58,FIND("/",K58)+1,20),FIND("/",MID(K58,FIND("/",K58)+1,20))-1))&lt;=6,(VALUE(LEFT(MID(K58,FIND("/",K58)+1,20),FIND("/",MID(K58,FIND("/",K58)+1,20))-1))-1)*31,186+(VALUE(LEFT(MID(K58,FIND("/",K58)+1,20),FIND("/",MID(K58,FIND("/",K58)+1,20))-1))-7)*30)+VALUE(MID(MID(K58,FIND("/",K58)+1,20),FIND("/",MID(K58,FIND("/",K58)+1,20))+1,20))-1),"")))</f>
        <v/>
      </c>
      <c r="M58">
        <f>IF(OR(L58="",D58=""),"",IFERROR(IF(E58="تقویمی",L58+D58,WORKDAY.INTL(L58,D58,IF($F$4="پنجشنبه و جمعه","0001100",16),'تعطیلات'!$E$5:$E$64)),""))</f>
        <v/>
      </c>
    </row>
    <row r="59">
      <c r="A59" s="13">
        <f>IF(B59="","",ROW()-8)</f>
        <v/>
      </c>
      <c r="B59" s="4" t="n"/>
      <c r="C59" s="14" t="n"/>
      <c r="D59" s="5" t="n"/>
      <c r="E59" s="5" t="n"/>
      <c r="F59" s="15">
        <f>IF(M59="","",IFERROR(INDEX(cal!$A$2:$A$52,MATCH(M59,cal!$B$2:$B$52,1))&amp;"/"&amp;TEXT(IF((M59-INDEX(cal!$B$2:$B$52,MATCH(M59,cal!$B$2:$B$52,1)))&lt;186,INT((M59-INDEX(cal!$B$2:$B$52,MATCH(M59,cal!$B$2:$B$52,1)))/31)+1,INT(((M59-INDEX(cal!$B$2:$B$52,MATCH(M59,cal!$B$2:$B$52,1)))-186)/30)+7),"00")&amp;"/"&amp;TEXT(IF((M59-INDEX(cal!$B$2:$B$52,MATCH(M59,cal!$B$2:$B$52,1)))&lt;186,MOD((M59-INDEX(cal!$B$2:$B$52,MATCH(M59,cal!$B$2:$B$52,1))),31)+1,MOD((M59-INDEX(cal!$B$2:$B$52,MATCH(M59,cal!$B$2:$B$52,1)))-186,30)+1),"00"),""))</f>
        <v/>
      </c>
      <c r="G59" s="16">
        <f>IF(M59="","",M59-TODAY())</f>
        <v/>
      </c>
      <c r="H59" s="15">
        <f>IF(M59="","",IF(G59&lt;0,"گذشته",IF(G59=0,"امروز!",IF(G59&lt;=7,"نزدیک",IF(G59&lt;=14,"حواست باشه","فرصت هست")))))</f>
        <v/>
      </c>
      <c r="K59">
        <f>IF(ISNUMBER(C59),"",SUBSTITUTE(SUBSTITUTE(SUBSTITUTE(SUBSTITUTE(SUBSTITUTE(SUBSTITUTE(SUBSTITUTE(SUBSTITUTE(SUBSTITUTE(SUBSTITUTE(SUBSTITUTE(SUBSTITUTE(TRIM(C59&amp;""),"۰","0"),"۱","1"),"۲","2"),"۳","3"),"۴","4"),"۵","5"),"۶","6"),"۷","7"),"۸","8"),"۹","9"),"-","/"),".","/"))</f>
        <v/>
      </c>
      <c r="L59">
        <f>IF(C59="","",IF(ISNUMBER(C59),C59,IFERROR(IF(VALUE(LEFT(K59,FIND("/",K59)-1))&gt;1700,DATE(VALUE(LEFT(K59,FIND("/",K59)-1)),VALUE(LEFT(MID(K59,FIND("/",K59)+1,20),FIND("/",MID(K59,FIND("/",K59)+1,20))-1)),VALUE(MID(MID(K59,FIND("/",K59)+1,20),FIND("/",MID(K59,FIND("/",K59)+1,20))+1,20))),INDEX(cal!$B$2:$B$52,MATCH(VALUE(LEFT(K59,FIND("/",K59)-1)),cal!$A$2:$A$52,0))+IF(VALUE(LEFT(MID(K59,FIND("/",K59)+1,20),FIND("/",MID(K59,FIND("/",K59)+1,20))-1))&lt;=6,(VALUE(LEFT(MID(K59,FIND("/",K59)+1,20),FIND("/",MID(K59,FIND("/",K59)+1,20))-1))-1)*31,186+(VALUE(LEFT(MID(K59,FIND("/",K59)+1,20),FIND("/",MID(K59,FIND("/",K59)+1,20))-1))-7)*30)+VALUE(MID(MID(K59,FIND("/",K59)+1,20),FIND("/",MID(K59,FIND("/",K59)+1,20))+1,20))-1),"")))</f>
        <v/>
      </c>
      <c r="M59">
        <f>IF(OR(L59="",D59=""),"",IFERROR(IF(E59="تقویمی",L59+D59,WORKDAY.INTL(L59,D59,IF($F$4="پنجشنبه و جمعه","0001100",16),'تعطیلات'!$E$5:$E$64)),""))</f>
        <v/>
      </c>
    </row>
    <row r="60">
      <c r="A60" s="13">
        <f>IF(B60="","",ROW()-8)</f>
        <v/>
      </c>
      <c r="B60" s="4" t="n"/>
      <c r="C60" s="14" t="n"/>
      <c r="D60" s="5" t="n"/>
      <c r="E60" s="5" t="n"/>
      <c r="F60" s="15">
        <f>IF(M60="","",IFERROR(INDEX(cal!$A$2:$A$52,MATCH(M60,cal!$B$2:$B$52,1))&amp;"/"&amp;TEXT(IF((M60-INDEX(cal!$B$2:$B$52,MATCH(M60,cal!$B$2:$B$52,1)))&lt;186,INT((M60-INDEX(cal!$B$2:$B$52,MATCH(M60,cal!$B$2:$B$52,1)))/31)+1,INT(((M60-INDEX(cal!$B$2:$B$52,MATCH(M60,cal!$B$2:$B$52,1)))-186)/30)+7),"00")&amp;"/"&amp;TEXT(IF((M60-INDEX(cal!$B$2:$B$52,MATCH(M60,cal!$B$2:$B$52,1)))&lt;186,MOD((M60-INDEX(cal!$B$2:$B$52,MATCH(M60,cal!$B$2:$B$52,1))),31)+1,MOD((M60-INDEX(cal!$B$2:$B$52,MATCH(M60,cal!$B$2:$B$52,1)))-186,30)+1),"00"),""))</f>
        <v/>
      </c>
      <c r="G60" s="16">
        <f>IF(M60="","",M60-TODAY())</f>
        <v/>
      </c>
      <c r="H60" s="15">
        <f>IF(M60="","",IF(G60&lt;0,"گذشته",IF(G60=0,"امروز!",IF(G60&lt;=7,"نزدیک",IF(G60&lt;=14,"حواست باشه","فرصت هست")))))</f>
        <v/>
      </c>
      <c r="K60">
        <f>IF(ISNUMBER(C60),"",SUBSTITUTE(SUBSTITUTE(SUBSTITUTE(SUBSTITUTE(SUBSTITUTE(SUBSTITUTE(SUBSTITUTE(SUBSTITUTE(SUBSTITUTE(SUBSTITUTE(SUBSTITUTE(SUBSTITUTE(TRIM(C60&amp;""),"۰","0"),"۱","1"),"۲","2"),"۳","3"),"۴","4"),"۵","5"),"۶","6"),"۷","7"),"۸","8"),"۹","9"),"-","/"),".","/"))</f>
        <v/>
      </c>
      <c r="L60">
        <f>IF(C60="","",IF(ISNUMBER(C60),C60,IFERROR(IF(VALUE(LEFT(K60,FIND("/",K60)-1))&gt;1700,DATE(VALUE(LEFT(K60,FIND("/",K60)-1)),VALUE(LEFT(MID(K60,FIND("/",K60)+1,20),FIND("/",MID(K60,FIND("/",K60)+1,20))-1)),VALUE(MID(MID(K60,FIND("/",K60)+1,20),FIND("/",MID(K60,FIND("/",K60)+1,20))+1,20))),INDEX(cal!$B$2:$B$52,MATCH(VALUE(LEFT(K60,FIND("/",K60)-1)),cal!$A$2:$A$52,0))+IF(VALUE(LEFT(MID(K60,FIND("/",K60)+1,20),FIND("/",MID(K60,FIND("/",K60)+1,20))-1))&lt;=6,(VALUE(LEFT(MID(K60,FIND("/",K60)+1,20),FIND("/",MID(K60,FIND("/",K60)+1,20))-1))-1)*31,186+(VALUE(LEFT(MID(K60,FIND("/",K60)+1,20),FIND("/",MID(K60,FIND("/",K60)+1,20))-1))-7)*30)+VALUE(MID(MID(K60,FIND("/",K60)+1,20),FIND("/",MID(K60,FIND("/",K60)+1,20))+1,20))-1),"")))</f>
        <v/>
      </c>
      <c r="M60">
        <f>IF(OR(L60="",D60=""),"",IFERROR(IF(E60="تقویمی",L60+D60,WORKDAY.INTL(L60,D60,IF($F$4="پنجشنبه و جمعه","0001100",16),'تعطیلات'!$E$5:$E$64)),""))</f>
        <v/>
      </c>
    </row>
    <row r="61">
      <c r="A61" s="13">
        <f>IF(B61="","",ROW()-8)</f>
        <v/>
      </c>
      <c r="B61" s="4" t="n"/>
      <c r="C61" s="14" t="n"/>
      <c r="D61" s="5" t="n"/>
      <c r="E61" s="5" t="n"/>
      <c r="F61" s="15">
        <f>IF(M61="","",IFERROR(INDEX(cal!$A$2:$A$52,MATCH(M61,cal!$B$2:$B$52,1))&amp;"/"&amp;TEXT(IF((M61-INDEX(cal!$B$2:$B$52,MATCH(M61,cal!$B$2:$B$52,1)))&lt;186,INT((M61-INDEX(cal!$B$2:$B$52,MATCH(M61,cal!$B$2:$B$52,1)))/31)+1,INT(((M61-INDEX(cal!$B$2:$B$52,MATCH(M61,cal!$B$2:$B$52,1)))-186)/30)+7),"00")&amp;"/"&amp;TEXT(IF((M61-INDEX(cal!$B$2:$B$52,MATCH(M61,cal!$B$2:$B$52,1)))&lt;186,MOD((M61-INDEX(cal!$B$2:$B$52,MATCH(M61,cal!$B$2:$B$52,1))),31)+1,MOD((M61-INDEX(cal!$B$2:$B$52,MATCH(M61,cal!$B$2:$B$52,1)))-186,30)+1),"00"),""))</f>
        <v/>
      </c>
      <c r="G61" s="16">
        <f>IF(M61="","",M61-TODAY())</f>
        <v/>
      </c>
      <c r="H61" s="15">
        <f>IF(M61="","",IF(G61&lt;0,"گذشته",IF(G61=0,"امروز!",IF(G61&lt;=7,"نزدیک",IF(G61&lt;=14,"حواست باشه","فرصت هست")))))</f>
        <v/>
      </c>
      <c r="K61">
        <f>IF(ISNUMBER(C61),"",SUBSTITUTE(SUBSTITUTE(SUBSTITUTE(SUBSTITUTE(SUBSTITUTE(SUBSTITUTE(SUBSTITUTE(SUBSTITUTE(SUBSTITUTE(SUBSTITUTE(SUBSTITUTE(SUBSTITUTE(TRIM(C61&amp;""),"۰","0"),"۱","1"),"۲","2"),"۳","3"),"۴","4"),"۵","5"),"۶","6"),"۷","7"),"۸","8"),"۹","9"),"-","/"),".","/"))</f>
        <v/>
      </c>
      <c r="L61">
        <f>IF(C61="","",IF(ISNUMBER(C61),C61,IFERROR(IF(VALUE(LEFT(K61,FIND("/",K61)-1))&gt;1700,DATE(VALUE(LEFT(K61,FIND("/",K61)-1)),VALUE(LEFT(MID(K61,FIND("/",K61)+1,20),FIND("/",MID(K61,FIND("/",K61)+1,20))-1)),VALUE(MID(MID(K61,FIND("/",K61)+1,20),FIND("/",MID(K61,FIND("/",K61)+1,20))+1,20))),INDEX(cal!$B$2:$B$52,MATCH(VALUE(LEFT(K61,FIND("/",K61)-1)),cal!$A$2:$A$52,0))+IF(VALUE(LEFT(MID(K61,FIND("/",K61)+1,20),FIND("/",MID(K61,FIND("/",K61)+1,20))-1))&lt;=6,(VALUE(LEFT(MID(K61,FIND("/",K61)+1,20),FIND("/",MID(K61,FIND("/",K61)+1,20))-1))-1)*31,186+(VALUE(LEFT(MID(K61,FIND("/",K61)+1,20),FIND("/",MID(K61,FIND("/",K61)+1,20))-1))-7)*30)+VALUE(MID(MID(K61,FIND("/",K61)+1,20),FIND("/",MID(K61,FIND("/",K61)+1,20))+1,20))-1),"")))</f>
        <v/>
      </c>
      <c r="M61">
        <f>IF(OR(L61="",D61=""),"",IFERROR(IF(E61="تقویمی",L61+D61,WORKDAY.INTL(L61,D61,IF($F$4="پنجشنبه و جمعه","0001100",16),'تعطیلات'!$E$5:$E$64)),""))</f>
        <v/>
      </c>
    </row>
    <row r="62">
      <c r="A62" s="13">
        <f>IF(B62="","",ROW()-8)</f>
        <v/>
      </c>
      <c r="B62" s="4" t="n"/>
      <c r="C62" s="14" t="n"/>
      <c r="D62" s="5" t="n"/>
      <c r="E62" s="5" t="n"/>
      <c r="F62" s="15">
        <f>IF(M62="","",IFERROR(INDEX(cal!$A$2:$A$52,MATCH(M62,cal!$B$2:$B$52,1))&amp;"/"&amp;TEXT(IF((M62-INDEX(cal!$B$2:$B$52,MATCH(M62,cal!$B$2:$B$52,1)))&lt;186,INT((M62-INDEX(cal!$B$2:$B$52,MATCH(M62,cal!$B$2:$B$52,1)))/31)+1,INT(((M62-INDEX(cal!$B$2:$B$52,MATCH(M62,cal!$B$2:$B$52,1)))-186)/30)+7),"00")&amp;"/"&amp;TEXT(IF((M62-INDEX(cal!$B$2:$B$52,MATCH(M62,cal!$B$2:$B$52,1)))&lt;186,MOD((M62-INDEX(cal!$B$2:$B$52,MATCH(M62,cal!$B$2:$B$52,1))),31)+1,MOD((M62-INDEX(cal!$B$2:$B$52,MATCH(M62,cal!$B$2:$B$52,1)))-186,30)+1),"00"),""))</f>
        <v/>
      </c>
      <c r="G62" s="16">
        <f>IF(M62="","",M62-TODAY())</f>
        <v/>
      </c>
      <c r="H62" s="15">
        <f>IF(M62="","",IF(G62&lt;0,"گذشته",IF(G62=0,"امروز!",IF(G62&lt;=7,"نزدیک",IF(G62&lt;=14,"حواست باشه","فرصت هست")))))</f>
        <v/>
      </c>
      <c r="K62">
        <f>IF(ISNUMBER(C62),"",SUBSTITUTE(SUBSTITUTE(SUBSTITUTE(SUBSTITUTE(SUBSTITUTE(SUBSTITUTE(SUBSTITUTE(SUBSTITUTE(SUBSTITUTE(SUBSTITUTE(SUBSTITUTE(SUBSTITUTE(TRIM(C62&amp;""),"۰","0"),"۱","1"),"۲","2"),"۳","3"),"۴","4"),"۵","5"),"۶","6"),"۷","7"),"۸","8"),"۹","9"),"-","/"),".","/"))</f>
        <v/>
      </c>
      <c r="L62">
        <f>IF(C62="","",IF(ISNUMBER(C62),C62,IFERROR(IF(VALUE(LEFT(K62,FIND("/",K62)-1))&gt;1700,DATE(VALUE(LEFT(K62,FIND("/",K62)-1)),VALUE(LEFT(MID(K62,FIND("/",K62)+1,20),FIND("/",MID(K62,FIND("/",K62)+1,20))-1)),VALUE(MID(MID(K62,FIND("/",K62)+1,20),FIND("/",MID(K62,FIND("/",K62)+1,20))+1,20))),INDEX(cal!$B$2:$B$52,MATCH(VALUE(LEFT(K62,FIND("/",K62)-1)),cal!$A$2:$A$52,0))+IF(VALUE(LEFT(MID(K62,FIND("/",K62)+1,20),FIND("/",MID(K62,FIND("/",K62)+1,20))-1))&lt;=6,(VALUE(LEFT(MID(K62,FIND("/",K62)+1,20),FIND("/",MID(K62,FIND("/",K62)+1,20))-1))-1)*31,186+(VALUE(LEFT(MID(K62,FIND("/",K62)+1,20),FIND("/",MID(K62,FIND("/",K62)+1,20))-1))-7)*30)+VALUE(MID(MID(K62,FIND("/",K62)+1,20),FIND("/",MID(K62,FIND("/",K62)+1,20))+1,20))-1),"")))</f>
        <v/>
      </c>
      <c r="M62">
        <f>IF(OR(L62="",D62=""),"",IFERROR(IF(E62="تقویمی",L62+D62,WORKDAY.INTL(L62,D62,IF($F$4="پنجشنبه و جمعه","0001100",16),'تعطیلات'!$E$5:$E$64)),""))</f>
        <v/>
      </c>
    </row>
    <row r="63">
      <c r="A63" s="13">
        <f>IF(B63="","",ROW()-8)</f>
        <v/>
      </c>
      <c r="B63" s="4" t="n"/>
      <c r="C63" s="14" t="n"/>
      <c r="D63" s="5" t="n"/>
      <c r="E63" s="5" t="n"/>
      <c r="F63" s="15">
        <f>IF(M63="","",IFERROR(INDEX(cal!$A$2:$A$52,MATCH(M63,cal!$B$2:$B$52,1))&amp;"/"&amp;TEXT(IF((M63-INDEX(cal!$B$2:$B$52,MATCH(M63,cal!$B$2:$B$52,1)))&lt;186,INT((M63-INDEX(cal!$B$2:$B$52,MATCH(M63,cal!$B$2:$B$52,1)))/31)+1,INT(((M63-INDEX(cal!$B$2:$B$52,MATCH(M63,cal!$B$2:$B$52,1)))-186)/30)+7),"00")&amp;"/"&amp;TEXT(IF((M63-INDEX(cal!$B$2:$B$52,MATCH(M63,cal!$B$2:$B$52,1)))&lt;186,MOD((M63-INDEX(cal!$B$2:$B$52,MATCH(M63,cal!$B$2:$B$52,1))),31)+1,MOD((M63-INDEX(cal!$B$2:$B$52,MATCH(M63,cal!$B$2:$B$52,1)))-186,30)+1),"00"),""))</f>
        <v/>
      </c>
      <c r="G63" s="16">
        <f>IF(M63="","",M63-TODAY())</f>
        <v/>
      </c>
      <c r="H63" s="15">
        <f>IF(M63="","",IF(G63&lt;0,"گذشته",IF(G63=0,"امروز!",IF(G63&lt;=7,"نزدیک",IF(G63&lt;=14,"حواست باشه","فرصت هست")))))</f>
        <v/>
      </c>
      <c r="K63">
        <f>IF(ISNUMBER(C63),"",SUBSTITUTE(SUBSTITUTE(SUBSTITUTE(SUBSTITUTE(SUBSTITUTE(SUBSTITUTE(SUBSTITUTE(SUBSTITUTE(SUBSTITUTE(SUBSTITUTE(SUBSTITUTE(SUBSTITUTE(TRIM(C63&amp;""),"۰","0"),"۱","1"),"۲","2"),"۳","3"),"۴","4"),"۵","5"),"۶","6"),"۷","7"),"۸","8"),"۹","9"),"-","/"),".","/"))</f>
        <v/>
      </c>
      <c r="L63">
        <f>IF(C63="","",IF(ISNUMBER(C63),C63,IFERROR(IF(VALUE(LEFT(K63,FIND("/",K63)-1))&gt;1700,DATE(VALUE(LEFT(K63,FIND("/",K63)-1)),VALUE(LEFT(MID(K63,FIND("/",K63)+1,20),FIND("/",MID(K63,FIND("/",K63)+1,20))-1)),VALUE(MID(MID(K63,FIND("/",K63)+1,20),FIND("/",MID(K63,FIND("/",K63)+1,20))+1,20))),INDEX(cal!$B$2:$B$52,MATCH(VALUE(LEFT(K63,FIND("/",K63)-1)),cal!$A$2:$A$52,0))+IF(VALUE(LEFT(MID(K63,FIND("/",K63)+1,20),FIND("/",MID(K63,FIND("/",K63)+1,20))-1))&lt;=6,(VALUE(LEFT(MID(K63,FIND("/",K63)+1,20),FIND("/",MID(K63,FIND("/",K63)+1,20))-1))-1)*31,186+(VALUE(LEFT(MID(K63,FIND("/",K63)+1,20),FIND("/",MID(K63,FIND("/",K63)+1,20))-1))-7)*30)+VALUE(MID(MID(K63,FIND("/",K63)+1,20),FIND("/",MID(K63,FIND("/",K63)+1,20))+1,20))-1),"")))</f>
        <v/>
      </c>
      <c r="M63">
        <f>IF(OR(L63="",D63=""),"",IFERROR(IF(E63="تقویمی",L63+D63,WORKDAY.INTL(L63,D63,IF($F$4="پنجشنبه و جمعه","0001100",16),'تعطیلات'!$E$5:$E$64)),""))</f>
        <v/>
      </c>
    </row>
    <row r="64">
      <c r="A64" s="13">
        <f>IF(B64="","",ROW()-8)</f>
        <v/>
      </c>
      <c r="B64" s="4" t="n"/>
      <c r="C64" s="14" t="n"/>
      <c r="D64" s="5" t="n"/>
      <c r="E64" s="5" t="n"/>
      <c r="F64" s="15">
        <f>IF(M64="","",IFERROR(INDEX(cal!$A$2:$A$52,MATCH(M64,cal!$B$2:$B$52,1))&amp;"/"&amp;TEXT(IF((M64-INDEX(cal!$B$2:$B$52,MATCH(M64,cal!$B$2:$B$52,1)))&lt;186,INT((M64-INDEX(cal!$B$2:$B$52,MATCH(M64,cal!$B$2:$B$52,1)))/31)+1,INT(((M64-INDEX(cal!$B$2:$B$52,MATCH(M64,cal!$B$2:$B$52,1)))-186)/30)+7),"00")&amp;"/"&amp;TEXT(IF((M64-INDEX(cal!$B$2:$B$52,MATCH(M64,cal!$B$2:$B$52,1)))&lt;186,MOD((M64-INDEX(cal!$B$2:$B$52,MATCH(M64,cal!$B$2:$B$52,1))),31)+1,MOD((M64-INDEX(cal!$B$2:$B$52,MATCH(M64,cal!$B$2:$B$52,1)))-186,30)+1),"00"),""))</f>
        <v/>
      </c>
      <c r="G64" s="16">
        <f>IF(M64="","",M64-TODAY())</f>
        <v/>
      </c>
      <c r="H64" s="15">
        <f>IF(M64="","",IF(G64&lt;0,"گذشته",IF(G64=0,"امروز!",IF(G64&lt;=7,"نزدیک",IF(G64&lt;=14,"حواست باشه","فرصت هست")))))</f>
        <v/>
      </c>
      <c r="K64">
        <f>IF(ISNUMBER(C64),"",SUBSTITUTE(SUBSTITUTE(SUBSTITUTE(SUBSTITUTE(SUBSTITUTE(SUBSTITUTE(SUBSTITUTE(SUBSTITUTE(SUBSTITUTE(SUBSTITUTE(SUBSTITUTE(SUBSTITUTE(TRIM(C64&amp;""),"۰","0"),"۱","1"),"۲","2"),"۳","3"),"۴","4"),"۵","5"),"۶","6"),"۷","7"),"۸","8"),"۹","9"),"-","/"),".","/"))</f>
        <v/>
      </c>
      <c r="L64">
        <f>IF(C64="","",IF(ISNUMBER(C64),C64,IFERROR(IF(VALUE(LEFT(K64,FIND("/",K64)-1))&gt;1700,DATE(VALUE(LEFT(K64,FIND("/",K64)-1)),VALUE(LEFT(MID(K64,FIND("/",K64)+1,20),FIND("/",MID(K64,FIND("/",K64)+1,20))-1)),VALUE(MID(MID(K64,FIND("/",K64)+1,20),FIND("/",MID(K64,FIND("/",K64)+1,20))+1,20))),INDEX(cal!$B$2:$B$52,MATCH(VALUE(LEFT(K64,FIND("/",K64)-1)),cal!$A$2:$A$52,0))+IF(VALUE(LEFT(MID(K64,FIND("/",K64)+1,20),FIND("/",MID(K64,FIND("/",K64)+1,20))-1))&lt;=6,(VALUE(LEFT(MID(K64,FIND("/",K64)+1,20),FIND("/",MID(K64,FIND("/",K64)+1,20))-1))-1)*31,186+(VALUE(LEFT(MID(K64,FIND("/",K64)+1,20),FIND("/",MID(K64,FIND("/",K64)+1,20))-1))-7)*30)+VALUE(MID(MID(K64,FIND("/",K64)+1,20),FIND("/",MID(K64,FIND("/",K64)+1,20))+1,20))-1),"")))</f>
        <v/>
      </c>
      <c r="M64">
        <f>IF(OR(L64="",D64=""),"",IFERROR(IF(E64="تقویمی",L64+D64,WORKDAY.INTL(L64,D64,IF($F$4="پنجشنبه و جمعه","0001100",16),'تعطیلات'!$E$5:$E$64)),""))</f>
        <v/>
      </c>
    </row>
    <row r="65">
      <c r="A65" s="13">
        <f>IF(B65="","",ROW()-8)</f>
        <v/>
      </c>
      <c r="B65" s="4" t="n"/>
      <c r="C65" s="14" t="n"/>
      <c r="D65" s="5" t="n"/>
      <c r="E65" s="5" t="n"/>
      <c r="F65" s="15">
        <f>IF(M65="","",IFERROR(INDEX(cal!$A$2:$A$52,MATCH(M65,cal!$B$2:$B$52,1))&amp;"/"&amp;TEXT(IF((M65-INDEX(cal!$B$2:$B$52,MATCH(M65,cal!$B$2:$B$52,1)))&lt;186,INT((M65-INDEX(cal!$B$2:$B$52,MATCH(M65,cal!$B$2:$B$52,1)))/31)+1,INT(((M65-INDEX(cal!$B$2:$B$52,MATCH(M65,cal!$B$2:$B$52,1)))-186)/30)+7),"00")&amp;"/"&amp;TEXT(IF((M65-INDEX(cal!$B$2:$B$52,MATCH(M65,cal!$B$2:$B$52,1)))&lt;186,MOD((M65-INDEX(cal!$B$2:$B$52,MATCH(M65,cal!$B$2:$B$52,1))),31)+1,MOD((M65-INDEX(cal!$B$2:$B$52,MATCH(M65,cal!$B$2:$B$52,1)))-186,30)+1),"00"),""))</f>
        <v/>
      </c>
      <c r="G65" s="16">
        <f>IF(M65="","",M65-TODAY())</f>
        <v/>
      </c>
      <c r="H65" s="15">
        <f>IF(M65="","",IF(G65&lt;0,"گذشته",IF(G65=0,"امروز!",IF(G65&lt;=7,"نزدیک",IF(G65&lt;=14,"حواست باشه","فرصت هست")))))</f>
        <v/>
      </c>
      <c r="K65">
        <f>IF(ISNUMBER(C65),"",SUBSTITUTE(SUBSTITUTE(SUBSTITUTE(SUBSTITUTE(SUBSTITUTE(SUBSTITUTE(SUBSTITUTE(SUBSTITUTE(SUBSTITUTE(SUBSTITUTE(SUBSTITUTE(SUBSTITUTE(TRIM(C65&amp;""),"۰","0"),"۱","1"),"۲","2"),"۳","3"),"۴","4"),"۵","5"),"۶","6"),"۷","7"),"۸","8"),"۹","9"),"-","/"),".","/"))</f>
        <v/>
      </c>
      <c r="L65">
        <f>IF(C65="","",IF(ISNUMBER(C65),C65,IFERROR(IF(VALUE(LEFT(K65,FIND("/",K65)-1))&gt;1700,DATE(VALUE(LEFT(K65,FIND("/",K65)-1)),VALUE(LEFT(MID(K65,FIND("/",K65)+1,20),FIND("/",MID(K65,FIND("/",K65)+1,20))-1)),VALUE(MID(MID(K65,FIND("/",K65)+1,20),FIND("/",MID(K65,FIND("/",K65)+1,20))+1,20))),INDEX(cal!$B$2:$B$52,MATCH(VALUE(LEFT(K65,FIND("/",K65)-1)),cal!$A$2:$A$52,0))+IF(VALUE(LEFT(MID(K65,FIND("/",K65)+1,20),FIND("/",MID(K65,FIND("/",K65)+1,20))-1))&lt;=6,(VALUE(LEFT(MID(K65,FIND("/",K65)+1,20),FIND("/",MID(K65,FIND("/",K65)+1,20))-1))-1)*31,186+(VALUE(LEFT(MID(K65,FIND("/",K65)+1,20),FIND("/",MID(K65,FIND("/",K65)+1,20))-1))-7)*30)+VALUE(MID(MID(K65,FIND("/",K65)+1,20),FIND("/",MID(K65,FIND("/",K65)+1,20))+1,20))-1),"")))</f>
        <v/>
      </c>
      <c r="M65">
        <f>IF(OR(L65="",D65=""),"",IFERROR(IF(E65="تقویمی",L65+D65,WORKDAY.INTL(L65,D65,IF($F$4="پنجشنبه و جمعه","0001100",16),'تعطیلات'!$E$5:$E$64)),""))</f>
        <v/>
      </c>
    </row>
    <row r="66">
      <c r="A66" s="13">
        <f>IF(B66="","",ROW()-8)</f>
        <v/>
      </c>
      <c r="B66" s="4" t="n"/>
      <c r="C66" s="14" t="n"/>
      <c r="D66" s="5" t="n"/>
      <c r="E66" s="5" t="n"/>
      <c r="F66" s="15">
        <f>IF(M66="","",IFERROR(INDEX(cal!$A$2:$A$52,MATCH(M66,cal!$B$2:$B$52,1))&amp;"/"&amp;TEXT(IF((M66-INDEX(cal!$B$2:$B$52,MATCH(M66,cal!$B$2:$B$52,1)))&lt;186,INT((M66-INDEX(cal!$B$2:$B$52,MATCH(M66,cal!$B$2:$B$52,1)))/31)+1,INT(((M66-INDEX(cal!$B$2:$B$52,MATCH(M66,cal!$B$2:$B$52,1)))-186)/30)+7),"00")&amp;"/"&amp;TEXT(IF((M66-INDEX(cal!$B$2:$B$52,MATCH(M66,cal!$B$2:$B$52,1)))&lt;186,MOD((M66-INDEX(cal!$B$2:$B$52,MATCH(M66,cal!$B$2:$B$52,1))),31)+1,MOD((M66-INDEX(cal!$B$2:$B$52,MATCH(M66,cal!$B$2:$B$52,1)))-186,30)+1),"00"),""))</f>
        <v/>
      </c>
      <c r="G66" s="16">
        <f>IF(M66="","",M66-TODAY())</f>
        <v/>
      </c>
      <c r="H66" s="15">
        <f>IF(M66="","",IF(G66&lt;0,"گذشته",IF(G66=0,"امروز!",IF(G66&lt;=7,"نزدیک",IF(G66&lt;=14,"حواست باشه","فرصت هست")))))</f>
        <v/>
      </c>
      <c r="K66">
        <f>IF(ISNUMBER(C66),"",SUBSTITUTE(SUBSTITUTE(SUBSTITUTE(SUBSTITUTE(SUBSTITUTE(SUBSTITUTE(SUBSTITUTE(SUBSTITUTE(SUBSTITUTE(SUBSTITUTE(SUBSTITUTE(SUBSTITUTE(TRIM(C66&amp;""),"۰","0"),"۱","1"),"۲","2"),"۳","3"),"۴","4"),"۵","5"),"۶","6"),"۷","7"),"۸","8"),"۹","9"),"-","/"),".","/"))</f>
        <v/>
      </c>
      <c r="L66">
        <f>IF(C66="","",IF(ISNUMBER(C66),C66,IFERROR(IF(VALUE(LEFT(K66,FIND("/",K66)-1))&gt;1700,DATE(VALUE(LEFT(K66,FIND("/",K66)-1)),VALUE(LEFT(MID(K66,FIND("/",K66)+1,20),FIND("/",MID(K66,FIND("/",K66)+1,20))-1)),VALUE(MID(MID(K66,FIND("/",K66)+1,20),FIND("/",MID(K66,FIND("/",K66)+1,20))+1,20))),INDEX(cal!$B$2:$B$52,MATCH(VALUE(LEFT(K66,FIND("/",K66)-1)),cal!$A$2:$A$52,0))+IF(VALUE(LEFT(MID(K66,FIND("/",K66)+1,20),FIND("/",MID(K66,FIND("/",K66)+1,20))-1))&lt;=6,(VALUE(LEFT(MID(K66,FIND("/",K66)+1,20),FIND("/",MID(K66,FIND("/",K66)+1,20))-1))-1)*31,186+(VALUE(LEFT(MID(K66,FIND("/",K66)+1,20),FIND("/",MID(K66,FIND("/",K66)+1,20))-1))-7)*30)+VALUE(MID(MID(K66,FIND("/",K66)+1,20),FIND("/",MID(K66,FIND("/",K66)+1,20))+1,20))-1),"")))</f>
        <v/>
      </c>
      <c r="M66">
        <f>IF(OR(L66="",D66=""),"",IFERROR(IF(E66="تقویمی",L66+D66,WORKDAY.INTL(L66,D66,IF($F$4="پنجشنبه و جمعه","0001100",16),'تعطیلات'!$E$5:$E$64)),""))</f>
        <v/>
      </c>
    </row>
    <row r="67">
      <c r="A67" s="13">
        <f>IF(B67="","",ROW()-8)</f>
        <v/>
      </c>
      <c r="B67" s="4" t="n"/>
      <c r="C67" s="14" t="n"/>
      <c r="D67" s="5" t="n"/>
      <c r="E67" s="5" t="n"/>
      <c r="F67" s="15">
        <f>IF(M67="","",IFERROR(INDEX(cal!$A$2:$A$52,MATCH(M67,cal!$B$2:$B$52,1))&amp;"/"&amp;TEXT(IF((M67-INDEX(cal!$B$2:$B$52,MATCH(M67,cal!$B$2:$B$52,1)))&lt;186,INT((M67-INDEX(cal!$B$2:$B$52,MATCH(M67,cal!$B$2:$B$52,1)))/31)+1,INT(((M67-INDEX(cal!$B$2:$B$52,MATCH(M67,cal!$B$2:$B$52,1)))-186)/30)+7),"00")&amp;"/"&amp;TEXT(IF((M67-INDEX(cal!$B$2:$B$52,MATCH(M67,cal!$B$2:$B$52,1)))&lt;186,MOD((M67-INDEX(cal!$B$2:$B$52,MATCH(M67,cal!$B$2:$B$52,1))),31)+1,MOD((M67-INDEX(cal!$B$2:$B$52,MATCH(M67,cal!$B$2:$B$52,1)))-186,30)+1),"00"),""))</f>
        <v/>
      </c>
      <c r="G67" s="16">
        <f>IF(M67="","",M67-TODAY())</f>
        <v/>
      </c>
      <c r="H67" s="15">
        <f>IF(M67="","",IF(G67&lt;0,"گذشته",IF(G67=0,"امروز!",IF(G67&lt;=7,"نزدیک",IF(G67&lt;=14,"حواست باشه","فرصت هست")))))</f>
        <v/>
      </c>
      <c r="K67">
        <f>IF(ISNUMBER(C67),"",SUBSTITUTE(SUBSTITUTE(SUBSTITUTE(SUBSTITUTE(SUBSTITUTE(SUBSTITUTE(SUBSTITUTE(SUBSTITUTE(SUBSTITUTE(SUBSTITUTE(SUBSTITUTE(SUBSTITUTE(TRIM(C67&amp;""),"۰","0"),"۱","1"),"۲","2"),"۳","3"),"۴","4"),"۵","5"),"۶","6"),"۷","7"),"۸","8"),"۹","9"),"-","/"),".","/"))</f>
        <v/>
      </c>
      <c r="L67">
        <f>IF(C67="","",IF(ISNUMBER(C67),C67,IFERROR(IF(VALUE(LEFT(K67,FIND("/",K67)-1))&gt;1700,DATE(VALUE(LEFT(K67,FIND("/",K67)-1)),VALUE(LEFT(MID(K67,FIND("/",K67)+1,20),FIND("/",MID(K67,FIND("/",K67)+1,20))-1)),VALUE(MID(MID(K67,FIND("/",K67)+1,20),FIND("/",MID(K67,FIND("/",K67)+1,20))+1,20))),INDEX(cal!$B$2:$B$52,MATCH(VALUE(LEFT(K67,FIND("/",K67)-1)),cal!$A$2:$A$52,0))+IF(VALUE(LEFT(MID(K67,FIND("/",K67)+1,20),FIND("/",MID(K67,FIND("/",K67)+1,20))-1))&lt;=6,(VALUE(LEFT(MID(K67,FIND("/",K67)+1,20),FIND("/",MID(K67,FIND("/",K67)+1,20))-1))-1)*31,186+(VALUE(LEFT(MID(K67,FIND("/",K67)+1,20),FIND("/",MID(K67,FIND("/",K67)+1,20))-1))-7)*30)+VALUE(MID(MID(K67,FIND("/",K67)+1,20),FIND("/",MID(K67,FIND("/",K67)+1,20))+1,20))-1),"")))</f>
        <v/>
      </c>
      <c r="M67">
        <f>IF(OR(L67="",D67=""),"",IFERROR(IF(E67="تقویمی",L67+D67,WORKDAY.INTL(L67,D67,IF($F$4="پنجشنبه و جمعه","0001100",16),'تعطیلات'!$E$5:$E$64)),""))</f>
        <v/>
      </c>
    </row>
    <row r="68">
      <c r="A68" s="13">
        <f>IF(B68="","",ROW()-8)</f>
        <v/>
      </c>
      <c r="B68" s="4" t="n"/>
      <c r="C68" s="14" t="n"/>
      <c r="D68" s="5" t="n"/>
      <c r="E68" s="5" t="n"/>
      <c r="F68" s="15">
        <f>IF(M68="","",IFERROR(INDEX(cal!$A$2:$A$52,MATCH(M68,cal!$B$2:$B$52,1))&amp;"/"&amp;TEXT(IF((M68-INDEX(cal!$B$2:$B$52,MATCH(M68,cal!$B$2:$B$52,1)))&lt;186,INT((M68-INDEX(cal!$B$2:$B$52,MATCH(M68,cal!$B$2:$B$52,1)))/31)+1,INT(((M68-INDEX(cal!$B$2:$B$52,MATCH(M68,cal!$B$2:$B$52,1)))-186)/30)+7),"00")&amp;"/"&amp;TEXT(IF((M68-INDEX(cal!$B$2:$B$52,MATCH(M68,cal!$B$2:$B$52,1)))&lt;186,MOD((M68-INDEX(cal!$B$2:$B$52,MATCH(M68,cal!$B$2:$B$52,1))),31)+1,MOD((M68-INDEX(cal!$B$2:$B$52,MATCH(M68,cal!$B$2:$B$52,1)))-186,30)+1),"00"),""))</f>
        <v/>
      </c>
      <c r="G68" s="16">
        <f>IF(M68="","",M68-TODAY())</f>
        <v/>
      </c>
      <c r="H68" s="15">
        <f>IF(M68="","",IF(G68&lt;0,"گذشته",IF(G68=0,"امروز!",IF(G68&lt;=7,"نزدیک",IF(G68&lt;=14,"حواست باشه","فرصت هست")))))</f>
        <v/>
      </c>
      <c r="K68">
        <f>IF(ISNUMBER(C68),"",SUBSTITUTE(SUBSTITUTE(SUBSTITUTE(SUBSTITUTE(SUBSTITUTE(SUBSTITUTE(SUBSTITUTE(SUBSTITUTE(SUBSTITUTE(SUBSTITUTE(SUBSTITUTE(SUBSTITUTE(TRIM(C68&amp;""),"۰","0"),"۱","1"),"۲","2"),"۳","3"),"۴","4"),"۵","5"),"۶","6"),"۷","7"),"۸","8"),"۹","9"),"-","/"),".","/"))</f>
        <v/>
      </c>
      <c r="L68">
        <f>IF(C68="","",IF(ISNUMBER(C68),C68,IFERROR(IF(VALUE(LEFT(K68,FIND("/",K68)-1))&gt;1700,DATE(VALUE(LEFT(K68,FIND("/",K68)-1)),VALUE(LEFT(MID(K68,FIND("/",K68)+1,20),FIND("/",MID(K68,FIND("/",K68)+1,20))-1)),VALUE(MID(MID(K68,FIND("/",K68)+1,20),FIND("/",MID(K68,FIND("/",K68)+1,20))+1,20))),INDEX(cal!$B$2:$B$52,MATCH(VALUE(LEFT(K68,FIND("/",K68)-1)),cal!$A$2:$A$52,0))+IF(VALUE(LEFT(MID(K68,FIND("/",K68)+1,20),FIND("/",MID(K68,FIND("/",K68)+1,20))-1))&lt;=6,(VALUE(LEFT(MID(K68,FIND("/",K68)+1,20),FIND("/",MID(K68,FIND("/",K68)+1,20))-1))-1)*31,186+(VALUE(LEFT(MID(K68,FIND("/",K68)+1,20),FIND("/",MID(K68,FIND("/",K68)+1,20))-1))-7)*30)+VALUE(MID(MID(K68,FIND("/",K68)+1,20),FIND("/",MID(K68,FIND("/",K68)+1,20))+1,20))-1),"")))</f>
        <v/>
      </c>
      <c r="M68">
        <f>IF(OR(L68="",D68=""),"",IFERROR(IF(E68="تقویمی",L68+D68,WORKDAY.INTL(L68,D68,IF($F$4="پنجشنبه و جمعه","0001100",16),'تعطیلات'!$E$5:$E$64)),""))</f>
        <v/>
      </c>
    </row>
    <row r="69">
      <c r="A69" s="13">
        <f>IF(B69="","",ROW()-8)</f>
        <v/>
      </c>
      <c r="B69" s="4" t="n"/>
      <c r="C69" s="14" t="n"/>
      <c r="D69" s="5" t="n"/>
      <c r="E69" s="5" t="n"/>
      <c r="F69" s="15">
        <f>IF(M69="","",IFERROR(INDEX(cal!$A$2:$A$52,MATCH(M69,cal!$B$2:$B$52,1))&amp;"/"&amp;TEXT(IF((M69-INDEX(cal!$B$2:$B$52,MATCH(M69,cal!$B$2:$B$52,1)))&lt;186,INT((M69-INDEX(cal!$B$2:$B$52,MATCH(M69,cal!$B$2:$B$52,1)))/31)+1,INT(((M69-INDEX(cal!$B$2:$B$52,MATCH(M69,cal!$B$2:$B$52,1)))-186)/30)+7),"00")&amp;"/"&amp;TEXT(IF((M69-INDEX(cal!$B$2:$B$52,MATCH(M69,cal!$B$2:$B$52,1)))&lt;186,MOD((M69-INDEX(cal!$B$2:$B$52,MATCH(M69,cal!$B$2:$B$52,1))),31)+1,MOD((M69-INDEX(cal!$B$2:$B$52,MATCH(M69,cal!$B$2:$B$52,1)))-186,30)+1),"00"),""))</f>
        <v/>
      </c>
      <c r="G69" s="16">
        <f>IF(M69="","",M69-TODAY())</f>
        <v/>
      </c>
      <c r="H69" s="15">
        <f>IF(M69="","",IF(G69&lt;0,"گذشته",IF(G69=0,"امروز!",IF(G69&lt;=7,"نزدیک",IF(G69&lt;=14,"حواست باشه","فرصت هست")))))</f>
        <v/>
      </c>
      <c r="K69">
        <f>IF(ISNUMBER(C69),"",SUBSTITUTE(SUBSTITUTE(SUBSTITUTE(SUBSTITUTE(SUBSTITUTE(SUBSTITUTE(SUBSTITUTE(SUBSTITUTE(SUBSTITUTE(SUBSTITUTE(SUBSTITUTE(SUBSTITUTE(TRIM(C69&amp;""),"۰","0"),"۱","1"),"۲","2"),"۳","3"),"۴","4"),"۵","5"),"۶","6"),"۷","7"),"۸","8"),"۹","9"),"-","/"),".","/"))</f>
        <v/>
      </c>
      <c r="L69">
        <f>IF(C69="","",IF(ISNUMBER(C69),C69,IFERROR(IF(VALUE(LEFT(K69,FIND("/",K69)-1))&gt;1700,DATE(VALUE(LEFT(K69,FIND("/",K69)-1)),VALUE(LEFT(MID(K69,FIND("/",K69)+1,20),FIND("/",MID(K69,FIND("/",K69)+1,20))-1)),VALUE(MID(MID(K69,FIND("/",K69)+1,20),FIND("/",MID(K69,FIND("/",K69)+1,20))+1,20))),INDEX(cal!$B$2:$B$52,MATCH(VALUE(LEFT(K69,FIND("/",K69)-1)),cal!$A$2:$A$52,0))+IF(VALUE(LEFT(MID(K69,FIND("/",K69)+1,20),FIND("/",MID(K69,FIND("/",K69)+1,20))-1))&lt;=6,(VALUE(LEFT(MID(K69,FIND("/",K69)+1,20),FIND("/",MID(K69,FIND("/",K69)+1,20))-1))-1)*31,186+(VALUE(LEFT(MID(K69,FIND("/",K69)+1,20),FIND("/",MID(K69,FIND("/",K69)+1,20))-1))-7)*30)+VALUE(MID(MID(K69,FIND("/",K69)+1,20),FIND("/",MID(K69,FIND("/",K69)+1,20))+1,20))-1),"")))</f>
        <v/>
      </c>
      <c r="M69">
        <f>IF(OR(L69="",D69=""),"",IFERROR(IF(E69="تقویمی",L69+D69,WORKDAY.INTL(L69,D69,IF($F$4="پنجشنبه و جمعه","0001100",16),'تعطیلات'!$E$5:$E$64)),""))</f>
        <v/>
      </c>
    </row>
    <row r="70">
      <c r="A70" s="13">
        <f>IF(B70="","",ROW()-8)</f>
        <v/>
      </c>
      <c r="B70" s="4" t="n"/>
      <c r="C70" s="14" t="n"/>
      <c r="D70" s="5" t="n"/>
      <c r="E70" s="5" t="n"/>
      <c r="F70" s="15">
        <f>IF(M70="","",IFERROR(INDEX(cal!$A$2:$A$52,MATCH(M70,cal!$B$2:$B$52,1))&amp;"/"&amp;TEXT(IF((M70-INDEX(cal!$B$2:$B$52,MATCH(M70,cal!$B$2:$B$52,1)))&lt;186,INT((M70-INDEX(cal!$B$2:$B$52,MATCH(M70,cal!$B$2:$B$52,1)))/31)+1,INT(((M70-INDEX(cal!$B$2:$B$52,MATCH(M70,cal!$B$2:$B$52,1)))-186)/30)+7),"00")&amp;"/"&amp;TEXT(IF((M70-INDEX(cal!$B$2:$B$52,MATCH(M70,cal!$B$2:$B$52,1)))&lt;186,MOD((M70-INDEX(cal!$B$2:$B$52,MATCH(M70,cal!$B$2:$B$52,1))),31)+1,MOD((M70-INDEX(cal!$B$2:$B$52,MATCH(M70,cal!$B$2:$B$52,1)))-186,30)+1),"00"),""))</f>
        <v/>
      </c>
      <c r="G70" s="16">
        <f>IF(M70="","",M70-TODAY())</f>
        <v/>
      </c>
      <c r="H70" s="15">
        <f>IF(M70="","",IF(G70&lt;0,"گذشته",IF(G70=0,"امروز!",IF(G70&lt;=7,"نزدیک",IF(G70&lt;=14,"حواست باشه","فرصت هست")))))</f>
        <v/>
      </c>
      <c r="K70">
        <f>IF(ISNUMBER(C70),"",SUBSTITUTE(SUBSTITUTE(SUBSTITUTE(SUBSTITUTE(SUBSTITUTE(SUBSTITUTE(SUBSTITUTE(SUBSTITUTE(SUBSTITUTE(SUBSTITUTE(SUBSTITUTE(SUBSTITUTE(TRIM(C70&amp;""),"۰","0"),"۱","1"),"۲","2"),"۳","3"),"۴","4"),"۵","5"),"۶","6"),"۷","7"),"۸","8"),"۹","9"),"-","/"),".","/"))</f>
        <v/>
      </c>
      <c r="L70">
        <f>IF(C70="","",IF(ISNUMBER(C70),C70,IFERROR(IF(VALUE(LEFT(K70,FIND("/",K70)-1))&gt;1700,DATE(VALUE(LEFT(K70,FIND("/",K70)-1)),VALUE(LEFT(MID(K70,FIND("/",K70)+1,20),FIND("/",MID(K70,FIND("/",K70)+1,20))-1)),VALUE(MID(MID(K70,FIND("/",K70)+1,20),FIND("/",MID(K70,FIND("/",K70)+1,20))+1,20))),INDEX(cal!$B$2:$B$52,MATCH(VALUE(LEFT(K70,FIND("/",K70)-1)),cal!$A$2:$A$52,0))+IF(VALUE(LEFT(MID(K70,FIND("/",K70)+1,20),FIND("/",MID(K70,FIND("/",K70)+1,20))-1))&lt;=6,(VALUE(LEFT(MID(K70,FIND("/",K70)+1,20),FIND("/",MID(K70,FIND("/",K70)+1,20))-1))-1)*31,186+(VALUE(LEFT(MID(K70,FIND("/",K70)+1,20),FIND("/",MID(K70,FIND("/",K70)+1,20))-1))-7)*30)+VALUE(MID(MID(K70,FIND("/",K70)+1,20),FIND("/",MID(K70,FIND("/",K70)+1,20))+1,20))-1),"")))</f>
        <v/>
      </c>
      <c r="M70">
        <f>IF(OR(L70="",D70=""),"",IFERROR(IF(E70="تقویمی",L70+D70,WORKDAY.INTL(L70,D70,IF($F$4="پنجشنبه و جمعه","0001100",16),'تعطیلات'!$E$5:$E$64)),""))</f>
        <v/>
      </c>
    </row>
    <row r="71">
      <c r="A71" s="13">
        <f>IF(B71="","",ROW()-8)</f>
        <v/>
      </c>
      <c r="B71" s="4" t="n"/>
      <c r="C71" s="14" t="n"/>
      <c r="D71" s="5" t="n"/>
      <c r="E71" s="5" t="n"/>
      <c r="F71" s="15">
        <f>IF(M71="","",IFERROR(INDEX(cal!$A$2:$A$52,MATCH(M71,cal!$B$2:$B$52,1))&amp;"/"&amp;TEXT(IF((M71-INDEX(cal!$B$2:$B$52,MATCH(M71,cal!$B$2:$B$52,1)))&lt;186,INT((M71-INDEX(cal!$B$2:$B$52,MATCH(M71,cal!$B$2:$B$52,1)))/31)+1,INT(((M71-INDEX(cal!$B$2:$B$52,MATCH(M71,cal!$B$2:$B$52,1)))-186)/30)+7),"00")&amp;"/"&amp;TEXT(IF((M71-INDEX(cal!$B$2:$B$52,MATCH(M71,cal!$B$2:$B$52,1)))&lt;186,MOD((M71-INDEX(cal!$B$2:$B$52,MATCH(M71,cal!$B$2:$B$52,1))),31)+1,MOD((M71-INDEX(cal!$B$2:$B$52,MATCH(M71,cal!$B$2:$B$52,1)))-186,30)+1),"00"),""))</f>
        <v/>
      </c>
      <c r="G71" s="16">
        <f>IF(M71="","",M71-TODAY())</f>
        <v/>
      </c>
      <c r="H71" s="15">
        <f>IF(M71="","",IF(G71&lt;0,"گذشته",IF(G71=0,"امروز!",IF(G71&lt;=7,"نزدیک",IF(G71&lt;=14,"حواست باشه","فرصت هست")))))</f>
        <v/>
      </c>
      <c r="K71">
        <f>IF(ISNUMBER(C71),"",SUBSTITUTE(SUBSTITUTE(SUBSTITUTE(SUBSTITUTE(SUBSTITUTE(SUBSTITUTE(SUBSTITUTE(SUBSTITUTE(SUBSTITUTE(SUBSTITUTE(SUBSTITUTE(SUBSTITUTE(TRIM(C71&amp;""),"۰","0"),"۱","1"),"۲","2"),"۳","3"),"۴","4"),"۵","5"),"۶","6"),"۷","7"),"۸","8"),"۹","9"),"-","/"),".","/"))</f>
        <v/>
      </c>
      <c r="L71">
        <f>IF(C71="","",IF(ISNUMBER(C71),C71,IFERROR(IF(VALUE(LEFT(K71,FIND("/",K71)-1))&gt;1700,DATE(VALUE(LEFT(K71,FIND("/",K71)-1)),VALUE(LEFT(MID(K71,FIND("/",K71)+1,20),FIND("/",MID(K71,FIND("/",K71)+1,20))-1)),VALUE(MID(MID(K71,FIND("/",K71)+1,20),FIND("/",MID(K71,FIND("/",K71)+1,20))+1,20))),INDEX(cal!$B$2:$B$52,MATCH(VALUE(LEFT(K71,FIND("/",K71)-1)),cal!$A$2:$A$52,0))+IF(VALUE(LEFT(MID(K71,FIND("/",K71)+1,20),FIND("/",MID(K71,FIND("/",K71)+1,20))-1))&lt;=6,(VALUE(LEFT(MID(K71,FIND("/",K71)+1,20),FIND("/",MID(K71,FIND("/",K71)+1,20))-1))-1)*31,186+(VALUE(LEFT(MID(K71,FIND("/",K71)+1,20),FIND("/",MID(K71,FIND("/",K71)+1,20))-1))-7)*30)+VALUE(MID(MID(K71,FIND("/",K71)+1,20),FIND("/",MID(K71,FIND("/",K71)+1,20))+1,20))-1),"")))</f>
        <v/>
      </c>
      <c r="M71">
        <f>IF(OR(L71="",D71=""),"",IFERROR(IF(E71="تقویمی",L71+D71,WORKDAY.INTL(L71,D71,IF($F$4="پنجشنبه و جمعه","0001100",16),'تعطیلات'!$E$5:$E$64)),""))</f>
        <v/>
      </c>
    </row>
    <row r="72">
      <c r="A72" s="13">
        <f>IF(B72="","",ROW()-8)</f>
        <v/>
      </c>
      <c r="B72" s="4" t="n"/>
      <c r="C72" s="14" t="n"/>
      <c r="D72" s="5" t="n"/>
      <c r="E72" s="5" t="n"/>
      <c r="F72" s="15">
        <f>IF(M72="","",IFERROR(INDEX(cal!$A$2:$A$52,MATCH(M72,cal!$B$2:$B$52,1))&amp;"/"&amp;TEXT(IF((M72-INDEX(cal!$B$2:$B$52,MATCH(M72,cal!$B$2:$B$52,1)))&lt;186,INT((M72-INDEX(cal!$B$2:$B$52,MATCH(M72,cal!$B$2:$B$52,1)))/31)+1,INT(((M72-INDEX(cal!$B$2:$B$52,MATCH(M72,cal!$B$2:$B$52,1)))-186)/30)+7),"00")&amp;"/"&amp;TEXT(IF((M72-INDEX(cal!$B$2:$B$52,MATCH(M72,cal!$B$2:$B$52,1)))&lt;186,MOD((M72-INDEX(cal!$B$2:$B$52,MATCH(M72,cal!$B$2:$B$52,1))),31)+1,MOD((M72-INDEX(cal!$B$2:$B$52,MATCH(M72,cal!$B$2:$B$52,1)))-186,30)+1),"00"),""))</f>
        <v/>
      </c>
      <c r="G72" s="16">
        <f>IF(M72="","",M72-TODAY())</f>
        <v/>
      </c>
      <c r="H72" s="15">
        <f>IF(M72="","",IF(G72&lt;0,"گذشته",IF(G72=0,"امروز!",IF(G72&lt;=7,"نزدیک",IF(G72&lt;=14,"حواست باشه","فرصت هست")))))</f>
        <v/>
      </c>
      <c r="K72">
        <f>IF(ISNUMBER(C72),"",SUBSTITUTE(SUBSTITUTE(SUBSTITUTE(SUBSTITUTE(SUBSTITUTE(SUBSTITUTE(SUBSTITUTE(SUBSTITUTE(SUBSTITUTE(SUBSTITUTE(SUBSTITUTE(SUBSTITUTE(TRIM(C72&amp;""),"۰","0"),"۱","1"),"۲","2"),"۳","3"),"۴","4"),"۵","5"),"۶","6"),"۷","7"),"۸","8"),"۹","9"),"-","/"),".","/"))</f>
        <v/>
      </c>
      <c r="L72">
        <f>IF(C72="","",IF(ISNUMBER(C72),C72,IFERROR(IF(VALUE(LEFT(K72,FIND("/",K72)-1))&gt;1700,DATE(VALUE(LEFT(K72,FIND("/",K72)-1)),VALUE(LEFT(MID(K72,FIND("/",K72)+1,20),FIND("/",MID(K72,FIND("/",K72)+1,20))-1)),VALUE(MID(MID(K72,FIND("/",K72)+1,20),FIND("/",MID(K72,FIND("/",K72)+1,20))+1,20))),INDEX(cal!$B$2:$B$52,MATCH(VALUE(LEFT(K72,FIND("/",K72)-1)),cal!$A$2:$A$52,0))+IF(VALUE(LEFT(MID(K72,FIND("/",K72)+1,20),FIND("/",MID(K72,FIND("/",K72)+1,20))-1))&lt;=6,(VALUE(LEFT(MID(K72,FIND("/",K72)+1,20),FIND("/",MID(K72,FIND("/",K72)+1,20))-1))-1)*31,186+(VALUE(LEFT(MID(K72,FIND("/",K72)+1,20),FIND("/",MID(K72,FIND("/",K72)+1,20))-1))-7)*30)+VALUE(MID(MID(K72,FIND("/",K72)+1,20),FIND("/",MID(K72,FIND("/",K72)+1,20))+1,20))-1),"")))</f>
        <v/>
      </c>
      <c r="M72">
        <f>IF(OR(L72="",D72=""),"",IFERROR(IF(E72="تقویمی",L72+D72,WORKDAY.INTL(L72,D72,IF($F$4="پنجشنبه و جمعه","0001100",16),'تعطیلات'!$E$5:$E$64)),""))</f>
        <v/>
      </c>
    </row>
    <row r="73">
      <c r="A73" s="13">
        <f>IF(B73="","",ROW()-8)</f>
        <v/>
      </c>
      <c r="B73" s="4" t="n"/>
      <c r="C73" s="14" t="n"/>
      <c r="D73" s="5" t="n"/>
      <c r="E73" s="5" t="n"/>
      <c r="F73" s="15">
        <f>IF(M73="","",IFERROR(INDEX(cal!$A$2:$A$52,MATCH(M73,cal!$B$2:$B$52,1))&amp;"/"&amp;TEXT(IF((M73-INDEX(cal!$B$2:$B$52,MATCH(M73,cal!$B$2:$B$52,1)))&lt;186,INT((M73-INDEX(cal!$B$2:$B$52,MATCH(M73,cal!$B$2:$B$52,1)))/31)+1,INT(((M73-INDEX(cal!$B$2:$B$52,MATCH(M73,cal!$B$2:$B$52,1)))-186)/30)+7),"00")&amp;"/"&amp;TEXT(IF((M73-INDEX(cal!$B$2:$B$52,MATCH(M73,cal!$B$2:$B$52,1)))&lt;186,MOD((M73-INDEX(cal!$B$2:$B$52,MATCH(M73,cal!$B$2:$B$52,1))),31)+1,MOD((M73-INDEX(cal!$B$2:$B$52,MATCH(M73,cal!$B$2:$B$52,1)))-186,30)+1),"00"),""))</f>
        <v/>
      </c>
      <c r="G73" s="16">
        <f>IF(M73="","",M73-TODAY())</f>
        <v/>
      </c>
      <c r="H73" s="15">
        <f>IF(M73="","",IF(G73&lt;0,"گذشته",IF(G73=0,"امروز!",IF(G73&lt;=7,"نزدیک",IF(G73&lt;=14,"حواست باشه","فرصت هست")))))</f>
        <v/>
      </c>
      <c r="K73">
        <f>IF(ISNUMBER(C73),"",SUBSTITUTE(SUBSTITUTE(SUBSTITUTE(SUBSTITUTE(SUBSTITUTE(SUBSTITUTE(SUBSTITUTE(SUBSTITUTE(SUBSTITUTE(SUBSTITUTE(SUBSTITUTE(SUBSTITUTE(TRIM(C73&amp;""),"۰","0"),"۱","1"),"۲","2"),"۳","3"),"۴","4"),"۵","5"),"۶","6"),"۷","7"),"۸","8"),"۹","9"),"-","/"),".","/"))</f>
        <v/>
      </c>
      <c r="L73">
        <f>IF(C73="","",IF(ISNUMBER(C73),C73,IFERROR(IF(VALUE(LEFT(K73,FIND("/",K73)-1))&gt;1700,DATE(VALUE(LEFT(K73,FIND("/",K73)-1)),VALUE(LEFT(MID(K73,FIND("/",K73)+1,20),FIND("/",MID(K73,FIND("/",K73)+1,20))-1)),VALUE(MID(MID(K73,FIND("/",K73)+1,20),FIND("/",MID(K73,FIND("/",K73)+1,20))+1,20))),INDEX(cal!$B$2:$B$52,MATCH(VALUE(LEFT(K73,FIND("/",K73)-1)),cal!$A$2:$A$52,0))+IF(VALUE(LEFT(MID(K73,FIND("/",K73)+1,20),FIND("/",MID(K73,FIND("/",K73)+1,20))-1))&lt;=6,(VALUE(LEFT(MID(K73,FIND("/",K73)+1,20),FIND("/",MID(K73,FIND("/",K73)+1,20))-1))-1)*31,186+(VALUE(LEFT(MID(K73,FIND("/",K73)+1,20),FIND("/",MID(K73,FIND("/",K73)+1,20))-1))-7)*30)+VALUE(MID(MID(K73,FIND("/",K73)+1,20),FIND("/",MID(K73,FIND("/",K73)+1,20))+1,20))-1),"")))</f>
        <v/>
      </c>
      <c r="M73">
        <f>IF(OR(L73="",D73=""),"",IFERROR(IF(E73="تقویمی",L73+D73,WORKDAY.INTL(L73,D73,IF($F$4="پنجشنبه و جمعه","0001100",16),'تعطیلات'!$E$5:$E$64)),""))</f>
        <v/>
      </c>
    </row>
    <row r="74">
      <c r="A74" s="13">
        <f>IF(B74="","",ROW()-8)</f>
        <v/>
      </c>
      <c r="B74" s="4" t="n"/>
      <c r="C74" s="14" t="n"/>
      <c r="D74" s="5" t="n"/>
      <c r="E74" s="5" t="n"/>
      <c r="F74" s="15">
        <f>IF(M74="","",IFERROR(INDEX(cal!$A$2:$A$52,MATCH(M74,cal!$B$2:$B$52,1))&amp;"/"&amp;TEXT(IF((M74-INDEX(cal!$B$2:$B$52,MATCH(M74,cal!$B$2:$B$52,1)))&lt;186,INT((M74-INDEX(cal!$B$2:$B$52,MATCH(M74,cal!$B$2:$B$52,1)))/31)+1,INT(((M74-INDEX(cal!$B$2:$B$52,MATCH(M74,cal!$B$2:$B$52,1)))-186)/30)+7),"00")&amp;"/"&amp;TEXT(IF((M74-INDEX(cal!$B$2:$B$52,MATCH(M74,cal!$B$2:$B$52,1)))&lt;186,MOD((M74-INDEX(cal!$B$2:$B$52,MATCH(M74,cal!$B$2:$B$52,1))),31)+1,MOD((M74-INDEX(cal!$B$2:$B$52,MATCH(M74,cal!$B$2:$B$52,1)))-186,30)+1),"00"),""))</f>
        <v/>
      </c>
      <c r="G74" s="16">
        <f>IF(M74="","",M74-TODAY())</f>
        <v/>
      </c>
      <c r="H74" s="15">
        <f>IF(M74="","",IF(G74&lt;0,"گذشته",IF(G74=0,"امروز!",IF(G74&lt;=7,"نزدیک",IF(G74&lt;=14,"حواست باشه","فرصت هست")))))</f>
        <v/>
      </c>
      <c r="K74">
        <f>IF(ISNUMBER(C74),"",SUBSTITUTE(SUBSTITUTE(SUBSTITUTE(SUBSTITUTE(SUBSTITUTE(SUBSTITUTE(SUBSTITUTE(SUBSTITUTE(SUBSTITUTE(SUBSTITUTE(SUBSTITUTE(SUBSTITUTE(TRIM(C74&amp;""),"۰","0"),"۱","1"),"۲","2"),"۳","3"),"۴","4"),"۵","5"),"۶","6"),"۷","7"),"۸","8"),"۹","9"),"-","/"),".","/"))</f>
        <v/>
      </c>
      <c r="L74">
        <f>IF(C74="","",IF(ISNUMBER(C74),C74,IFERROR(IF(VALUE(LEFT(K74,FIND("/",K74)-1))&gt;1700,DATE(VALUE(LEFT(K74,FIND("/",K74)-1)),VALUE(LEFT(MID(K74,FIND("/",K74)+1,20),FIND("/",MID(K74,FIND("/",K74)+1,20))-1)),VALUE(MID(MID(K74,FIND("/",K74)+1,20),FIND("/",MID(K74,FIND("/",K74)+1,20))+1,20))),INDEX(cal!$B$2:$B$52,MATCH(VALUE(LEFT(K74,FIND("/",K74)-1)),cal!$A$2:$A$52,0))+IF(VALUE(LEFT(MID(K74,FIND("/",K74)+1,20),FIND("/",MID(K74,FIND("/",K74)+1,20))-1))&lt;=6,(VALUE(LEFT(MID(K74,FIND("/",K74)+1,20),FIND("/",MID(K74,FIND("/",K74)+1,20))-1))-1)*31,186+(VALUE(LEFT(MID(K74,FIND("/",K74)+1,20),FIND("/",MID(K74,FIND("/",K74)+1,20))-1))-7)*30)+VALUE(MID(MID(K74,FIND("/",K74)+1,20),FIND("/",MID(K74,FIND("/",K74)+1,20))+1,20))-1),"")))</f>
        <v/>
      </c>
      <c r="M74">
        <f>IF(OR(L74="",D74=""),"",IFERROR(IF(E74="تقویمی",L74+D74,WORKDAY.INTL(L74,D74,IF($F$4="پنجشنبه و جمعه","0001100",16),'تعطیلات'!$E$5:$E$64)),""))</f>
        <v/>
      </c>
    </row>
    <row r="75">
      <c r="A75" s="13">
        <f>IF(B75="","",ROW()-8)</f>
        <v/>
      </c>
      <c r="B75" s="4" t="n"/>
      <c r="C75" s="14" t="n"/>
      <c r="D75" s="5" t="n"/>
      <c r="E75" s="5" t="n"/>
      <c r="F75" s="15">
        <f>IF(M75="","",IFERROR(INDEX(cal!$A$2:$A$52,MATCH(M75,cal!$B$2:$B$52,1))&amp;"/"&amp;TEXT(IF((M75-INDEX(cal!$B$2:$B$52,MATCH(M75,cal!$B$2:$B$52,1)))&lt;186,INT((M75-INDEX(cal!$B$2:$B$52,MATCH(M75,cal!$B$2:$B$52,1)))/31)+1,INT(((M75-INDEX(cal!$B$2:$B$52,MATCH(M75,cal!$B$2:$B$52,1)))-186)/30)+7),"00")&amp;"/"&amp;TEXT(IF((M75-INDEX(cal!$B$2:$B$52,MATCH(M75,cal!$B$2:$B$52,1)))&lt;186,MOD((M75-INDEX(cal!$B$2:$B$52,MATCH(M75,cal!$B$2:$B$52,1))),31)+1,MOD((M75-INDEX(cal!$B$2:$B$52,MATCH(M75,cal!$B$2:$B$52,1)))-186,30)+1),"00"),""))</f>
        <v/>
      </c>
      <c r="G75" s="16">
        <f>IF(M75="","",M75-TODAY())</f>
        <v/>
      </c>
      <c r="H75" s="15">
        <f>IF(M75="","",IF(G75&lt;0,"گذشته",IF(G75=0,"امروز!",IF(G75&lt;=7,"نزدیک",IF(G75&lt;=14,"حواست باشه","فرصت هست")))))</f>
        <v/>
      </c>
      <c r="K75">
        <f>IF(ISNUMBER(C75),"",SUBSTITUTE(SUBSTITUTE(SUBSTITUTE(SUBSTITUTE(SUBSTITUTE(SUBSTITUTE(SUBSTITUTE(SUBSTITUTE(SUBSTITUTE(SUBSTITUTE(SUBSTITUTE(SUBSTITUTE(TRIM(C75&amp;""),"۰","0"),"۱","1"),"۲","2"),"۳","3"),"۴","4"),"۵","5"),"۶","6"),"۷","7"),"۸","8"),"۹","9"),"-","/"),".","/"))</f>
        <v/>
      </c>
      <c r="L75">
        <f>IF(C75="","",IF(ISNUMBER(C75),C75,IFERROR(IF(VALUE(LEFT(K75,FIND("/",K75)-1))&gt;1700,DATE(VALUE(LEFT(K75,FIND("/",K75)-1)),VALUE(LEFT(MID(K75,FIND("/",K75)+1,20),FIND("/",MID(K75,FIND("/",K75)+1,20))-1)),VALUE(MID(MID(K75,FIND("/",K75)+1,20),FIND("/",MID(K75,FIND("/",K75)+1,20))+1,20))),INDEX(cal!$B$2:$B$52,MATCH(VALUE(LEFT(K75,FIND("/",K75)-1)),cal!$A$2:$A$52,0))+IF(VALUE(LEFT(MID(K75,FIND("/",K75)+1,20),FIND("/",MID(K75,FIND("/",K75)+1,20))-1))&lt;=6,(VALUE(LEFT(MID(K75,FIND("/",K75)+1,20),FIND("/",MID(K75,FIND("/",K75)+1,20))-1))-1)*31,186+(VALUE(LEFT(MID(K75,FIND("/",K75)+1,20),FIND("/",MID(K75,FIND("/",K75)+1,20))-1))-7)*30)+VALUE(MID(MID(K75,FIND("/",K75)+1,20),FIND("/",MID(K75,FIND("/",K75)+1,20))+1,20))-1),"")))</f>
        <v/>
      </c>
      <c r="M75">
        <f>IF(OR(L75="",D75=""),"",IFERROR(IF(E75="تقویمی",L75+D75,WORKDAY.INTL(L75,D75,IF($F$4="پنجشنبه و جمعه","0001100",16),'تعطیلات'!$E$5:$E$64)),""))</f>
        <v/>
      </c>
    </row>
    <row r="76">
      <c r="A76" s="13">
        <f>IF(B76="","",ROW()-8)</f>
        <v/>
      </c>
      <c r="B76" s="4" t="n"/>
      <c r="C76" s="14" t="n"/>
      <c r="D76" s="5" t="n"/>
      <c r="E76" s="5" t="n"/>
      <c r="F76" s="15">
        <f>IF(M76="","",IFERROR(INDEX(cal!$A$2:$A$52,MATCH(M76,cal!$B$2:$B$52,1))&amp;"/"&amp;TEXT(IF((M76-INDEX(cal!$B$2:$B$52,MATCH(M76,cal!$B$2:$B$52,1)))&lt;186,INT((M76-INDEX(cal!$B$2:$B$52,MATCH(M76,cal!$B$2:$B$52,1)))/31)+1,INT(((M76-INDEX(cal!$B$2:$B$52,MATCH(M76,cal!$B$2:$B$52,1)))-186)/30)+7),"00")&amp;"/"&amp;TEXT(IF((M76-INDEX(cal!$B$2:$B$52,MATCH(M76,cal!$B$2:$B$52,1)))&lt;186,MOD((M76-INDEX(cal!$B$2:$B$52,MATCH(M76,cal!$B$2:$B$52,1))),31)+1,MOD((M76-INDEX(cal!$B$2:$B$52,MATCH(M76,cal!$B$2:$B$52,1)))-186,30)+1),"00"),""))</f>
        <v/>
      </c>
      <c r="G76" s="16">
        <f>IF(M76="","",M76-TODAY())</f>
        <v/>
      </c>
      <c r="H76" s="15">
        <f>IF(M76="","",IF(G76&lt;0,"گذشته",IF(G76=0,"امروز!",IF(G76&lt;=7,"نزدیک",IF(G76&lt;=14,"حواست باشه","فرصت هست")))))</f>
        <v/>
      </c>
      <c r="K76">
        <f>IF(ISNUMBER(C76),"",SUBSTITUTE(SUBSTITUTE(SUBSTITUTE(SUBSTITUTE(SUBSTITUTE(SUBSTITUTE(SUBSTITUTE(SUBSTITUTE(SUBSTITUTE(SUBSTITUTE(SUBSTITUTE(SUBSTITUTE(TRIM(C76&amp;""),"۰","0"),"۱","1"),"۲","2"),"۳","3"),"۴","4"),"۵","5"),"۶","6"),"۷","7"),"۸","8"),"۹","9"),"-","/"),".","/"))</f>
        <v/>
      </c>
      <c r="L76">
        <f>IF(C76="","",IF(ISNUMBER(C76),C76,IFERROR(IF(VALUE(LEFT(K76,FIND("/",K76)-1))&gt;1700,DATE(VALUE(LEFT(K76,FIND("/",K76)-1)),VALUE(LEFT(MID(K76,FIND("/",K76)+1,20),FIND("/",MID(K76,FIND("/",K76)+1,20))-1)),VALUE(MID(MID(K76,FIND("/",K76)+1,20),FIND("/",MID(K76,FIND("/",K76)+1,20))+1,20))),INDEX(cal!$B$2:$B$52,MATCH(VALUE(LEFT(K76,FIND("/",K76)-1)),cal!$A$2:$A$52,0))+IF(VALUE(LEFT(MID(K76,FIND("/",K76)+1,20),FIND("/",MID(K76,FIND("/",K76)+1,20))-1))&lt;=6,(VALUE(LEFT(MID(K76,FIND("/",K76)+1,20),FIND("/",MID(K76,FIND("/",K76)+1,20))-1))-1)*31,186+(VALUE(LEFT(MID(K76,FIND("/",K76)+1,20),FIND("/",MID(K76,FIND("/",K76)+1,20))-1))-7)*30)+VALUE(MID(MID(K76,FIND("/",K76)+1,20),FIND("/",MID(K76,FIND("/",K76)+1,20))+1,20))-1),"")))</f>
        <v/>
      </c>
      <c r="M76">
        <f>IF(OR(L76="",D76=""),"",IFERROR(IF(E76="تقویمی",L76+D76,WORKDAY.INTL(L76,D76,IF($F$4="پنجشنبه و جمعه","0001100",16),'تعطیلات'!$E$5:$E$64)),""))</f>
        <v/>
      </c>
    </row>
    <row r="77">
      <c r="A77" s="13">
        <f>IF(B77="","",ROW()-8)</f>
        <v/>
      </c>
      <c r="B77" s="4" t="n"/>
      <c r="C77" s="14" t="n"/>
      <c r="D77" s="5" t="n"/>
      <c r="E77" s="5" t="n"/>
      <c r="F77" s="15">
        <f>IF(M77="","",IFERROR(INDEX(cal!$A$2:$A$52,MATCH(M77,cal!$B$2:$B$52,1))&amp;"/"&amp;TEXT(IF((M77-INDEX(cal!$B$2:$B$52,MATCH(M77,cal!$B$2:$B$52,1)))&lt;186,INT((M77-INDEX(cal!$B$2:$B$52,MATCH(M77,cal!$B$2:$B$52,1)))/31)+1,INT(((M77-INDEX(cal!$B$2:$B$52,MATCH(M77,cal!$B$2:$B$52,1)))-186)/30)+7),"00")&amp;"/"&amp;TEXT(IF((M77-INDEX(cal!$B$2:$B$52,MATCH(M77,cal!$B$2:$B$52,1)))&lt;186,MOD((M77-INDEX(cal!$B$2:$B$52,MATCH(M77,cal!$B$2:$B$52,1))),31)+1,MOD((M77-INDEX(cal!$B$2:$B$52,MATCH(M77,cal!$B$2:$B$52,1)))-186,30)+1),"00"),""))</f>
        <v/>
      </c>
      <c r="G77" s="16">
        <f>IF(M77="","",M77-TODAY())</f>
        <v/>
      </c>
      <c r="H77" s="15">
        <f>IF(M77="","",IF(G77&lt;0,"گذشته",IF(G77=0,"امروز!",IF(G77&lt;=7,"نزدیک",IF(G77&lt;=14,"حواست باشه","فرصت هست")))))</f>
        <v/>
      </c>
      <c r="K77">
        <f>IF(ISNUMBER(C77),"",SUBSTITUTE(SUBSTITUTE(SUBSTITUTE(SUBSTITUTE(SUBSTITUTE(SUBSTITUTE(SUBSTITUTE(SUBSTITUTE(SUBSTITUTE(SUBSTITUTE(SUBSTITUTE(SUBSTITUTE(TRIM(C77&amp;""),"۰","0"),"۱","1"),"۲","2"),"۳","3"),"۴","4"),"۵","5"),"۶","6"),"۷","7"),"۸","8"),"۹","9"),"-","/"),".","/"))</f>
        <v/>
      </c>
      <c r="L77">
        <f>IF(C77="","",IF(ISNUMBER(C77),C77,IFERROR(IF(VALUE(LEFT(K77,FIND("/",K77)-1))&gt;1700,DATE(VALUE(LEFT(K77,FIND("/",K77)-1)),VALUE(LEFT(MID(K77,FIND("/",K77)+1,20),FIND("/",MID(K77,FIND("/",K77)+1,20))-1)),VALUE(MID(MID(K77,FIND("/",K77)+1,20),FIND("/",MID(K77,FIND("/",K77)+1,20))+1,20))),INDEX(cal!$B$2:$B$52,MATCH(VALUE(LEFT(K77,FIND("/",K77)-1)),cal!$A$2:$A$52,0))+IF(VALUE(LEFT(MID(K77,FIND("/",K77)+1,20),FIND("/",MID(K77,FIND("/",K77)+1,20))-1))&lt;=6,(VALUE(LEFT(MID(K77,FIND("/",K77)+1,20),FIND("/",MID(K77,FIND("/",K77)+1,20))-1))-1)*31,186+(VALUE(LEFT(MID(K77,FIND("/",K77)+1,20),FIND("/",MID(K77,FIND("/",K77)+1,20))-1))-7)*30)+VALUE(MID(MID(K77,FIND("/",K77)+1,20),FIND("/",MID(K77,FIND("/",K77)+1,20))+1,20))-1),"")))</f>
        <v/>
      </c>
      <c r="M77">
        <f>IF(OR(L77="",D77=""),"",IFERROR(IF(E77="تقویمی",L77+D77,WORKDAY.INTL(L77,D77,IF($F$4="پنجشنبه و جمعه","0001100",16),'تعطیلات'!$E$5:$E$64)),""))</f>
        <v/>
      </c>
    </row>
    <row r="78">
      <c r="A78" s="13">
        <f>IF(B78="","",ROW()-8)</f>
        <v/>
      </c>
      <c r="B78" s="4" t="n"/>
      <c r="C78" s="14" t="n"/>
      <c r="D78" s="5" t="n"/>
      <c r="E78" s="5" t="n"/>
      <c r="F78" s="15">
        <f>IF(M78="","",IFERROR(INDEX(cal!$A$2:$A$52,MATCH(M78,cal!$B$2:$B$52,1))&amp;"/"&amp;TEXT(IF((M78-INDEX(cal!$B$2:$B$52,MATCH(M78,cal!$B$2:$B$52,1)))&lt;186,INT((M78-INDEX(cal!$B$2:$B$52,MATCH(M78,cal!$B$2:$B$52,1)))/31)+1,INT(((M78-INDEX(cal!$B$2:$B$52,MATCH(M78,cal!$B$2:$B$52,1)))-186)/30)+7),"00")&amp;"/"&amp;TEXT(IF((M78-INDEX(cal!$B$2:$B$52,MATCH(M78,cal!$B$2:$B$52,1)))&lt;186,MOD((M78-INDEX(cal!$B$2:$B$52,MATCH(M78,cal!$B$2:$B$52,1))),31)+1,MOD((M78-INDEX(cal!$B$2:$B$52,MATCH(M78,cal!$B$2:$B$52,1)))-186,30)+1),"00"),""))</f>
        <v/>
      </c>
      <c r="G78" s="16">
        <f>IF(M78="","",M78-TODAY())</f>
        <v/>
      </c>
      <c r="H78" s="15">
        <f>IF(M78="","",IF(G78&lt;0,"گذشته",IF(G78=0,"امروز!",IF(G78&lt;=7,"نزدیک",IF(G78&lt;=14,"حواست باشه","فرصت هست")))))</f>
        <v/>
      </c>
      <c r="K78">
        <f>IF(ISNUMBER(C78),"",SUBSTITUTE(SUBSTITUTE(SUBSTITUTE(SUBSTITUTE(SUBSTITUTE(SUBSTITUTE(SUBSTITUTE(SUBSTITUTE(SUBSTITUTE(SUBSTITUTE(SUBSTITUTE(SUBSTITUTE(TRIM(C78&amp;""),"۰","0"),"۱","1"),"۲","2"),"۳","3"),"۴","4"),"۵","5"),"۶","6"),"۷","7"),"۸","8"),"۹","9"),"-","/"),".","/"))</f>
        <v/>
      </c>
      <c r="L78">
        <f>IF(C78="","",IF(ISNUMBER(C78),C78,IFERROR(IF(VALUE(LEFT(K78,FIND("/",K78)-1))&gt;1700,DATE(VALUE(LEFT(K78,FIND("/",K78)-1)),VALUE(LEFT(MID(K78,FIND("/",K78)+1,20),FIND("/",MID(K78,FIND("/",K78)+1,20))-1)),VALUE(MID(MID(K78,FIND("/",K78)+1,20),FIND("/",MID(K78,FIND("/",K78)+1,20))+1,20))),INDEX(cal!$B$2:$B$52,MATCH(VALUE(LEFT(K78,FIND("/",K78)-1)),cal!$A$2:$A$52,0))+IF(VALUE(LEFT(MID(K78,FIND("/",K78)+1,20),FIND("/",MID(K78,FIND("/",K78)+1,20))-1))&lt;=6,(VALUE(LEFT(MID(K78,FIND("/",K78)+1,20),FIND("/",MID(K78,FIND("/",K78)+1,20))-1))-1)*31,186+(VALUE(LEFT(MID(K78,FIND("/",K78)+1,20),FIND("/",MID(K78,FIND("/",K78)+1,20))-1))-7)*30)+VALUE(MID(MID(K78,FIND("/",K78)+1,20),FIND("/",MID(K78,FIND("/",K78)+1,20))+1,20))-1),"")))</f>
        <v/>
      </c>
      <c r="M78">
        <f>IF(OR(L78="",D78=""),"",IFERROR(IF(E78="تقویمی",L78+D78,WORKDAY.INTL(L78,D78,IF($F$4="پنجشنبه و جمعه","0001100",16),'تعطیلات'!$E$5:$E$64)),""))</f>
        <v/>
      </c>
    </row>
    <row r="79">
      <c r="A79" s="13">
        <f>IF(B79="","",ROW()-8)</f>
        <v/>
      </c>
      <c r="B79" s="4" t="n"/>
      <c r="C79" s="14" t="n"/>
      <c r="D79" s="5" t="n"/>
      <c r="E79" s="5" t="n"/>
      <c r="F79" s="15">
        <f>IF(M79="","",IFERROR(INDEX(cal!$A$2:$A$52,MATCH(M79,cal!$B$2:$B$52,1))&amp;"/"&amp;TEXT(IF((M79-INDEX(cal!$B$2:$B$52,MATCH(M79,cal!$B$2:$B$52,1)))&lt;186,INT((M79-INDEX(cal!$B$2:$B$52,MATCH(M79,cal!$B$2:$B$52,1)))/31)+1,INT(((M79-INDEX(cal!$B$2:$B$52,MATCH(M79,cal!$B$2:$B$52,1)))-186)/30)+7),"00")&amp;"/"&amp;TEXT(IF((M79-INDEX(cal!$B$2:$B$52,MATCH(M79,cal!$B$2:$B$52,1)))&lt;186,MOD((M79-INDEX(cal!$B$2:$B$52,MATCH(M79,cal!$B$2:$B$52,1))),31)+1,MOD((M79-INDEX(cal!$B$2:$B$52,MATCH(M79,cal!$B$2:$B$52,1)))-186,30)+1),"00"),""))</f>
        <v/>
      </c>
      <c r="G79" s="16">
        <f>IF(M79="","",M79-TODAY())</f>
        <v/>
      </c>
      <c r="H79" s="15">
        <f>IF(M79="","",IF(G79&lt;0,"گذشته",IF(G79=0,"امروز!",IF(G79&lt;=7,"نزدیک",IF(G79&lt;=14,"حواست باشه","فرصت هست")))))</f>
        <v/>
      </c>
      <c r="K79">
        <f>IF(ISNUMBER(C79),"",SUBSTITUTE(SUBSTITUTE(SUBSTITUTE(SUBSTITUTE(SUBSTITUTE(SUBSTITUTE(SUBSTITUTE(SUBSTITUTE(SUBSTITUTE(SUBSTITUTE(SUBSTITUTE(SUBSTITUTE(TRIM(C79&amp;""),"۰","0"),"۱","1"),"۲","2"),"۳","3"),"۴","4"),"۵","5"),"۶","6"),"۷","7"),"۸","8"),"۹","9"),"-","/"),".","/"))</f>
        <v/>
      </c>
      <c r="L79">
        <f>IF(C79="","",IF(ISNUMBER(C79),C79,IFERROR(IF(VALUE(LEFT(K79,FIND("/",K79)-1))&gt;1700,DATE(VALUE(LEFT(K79,FIND("/",K79)-1)),VALUE(LEFT(MID(K79,FIND("/",K79)+1,20),FIND("/",MID(K79,FIND("/",K79)+1,20))-1)),VALUE(MID(MID(K79,FIND("/",K79)+1,20),FIND("/",MID(K79,FIND("/",K79)+1,20))+1,20))),INDEX(cal!$B$2:$B$52,MATCH(VALUE(LEFT(K79,FIND("/",K79)-1)),cal!$A$2:$A$52,0))+IF(VALUE(LEFT(MID(K79,FIND("/",K79)+1,20),FIND("/",MID(K79,FIND("/",K79)+1,20))-1))&lt;=6,(VALUE(LEFT(MID(K79,FIND("/",K79)+1,20),FIND("/",MID(K79,FIND("/",K79)+1,20))-1))-1)*31,186+(VALUE(LEFT(MID(K79,FIND("/",K79)+1,20),FIND("/",MID(K79,FIND("/",K79)+1,20))-1))-7)*30)+VALUE(MID(MID(K79,FIND("/",K79)+1,20),FIND("/",MID(K79,FIND("/",K79)+1,20))+1,20))-1),"")))</f>
        <v/>
      </c>
      <c r="M79">
        <f>IF(OR(L79="",D79=""),"",IFERROR(IF(E79="تقویمی",L79+D79,WORKDAY.INTL(L79,D79,IF($F$4="پنجشنبه و جمعه","0001100",16),'تعطیلات'!$E$5:$E$64)),""))</f>
        <v/>
      </c>
    </row>
    <row r="80">
      <c r="A80" s="13">
        <f>IF(B80="","",ROW()-8)</f>
        <v/>
      </c>
      <c r="B80" s="4" t="n"/>
      <c r="C80" s="14" t="n"/>
      <c r="D80" s="5" t="n"/>
      <c r="E80" s="5" t="n"/>
      <c r="F80" s="15">
        <f>IF(M80="","",IFERROR(INDEX(cal!$A$2:$A$52,MATCH(M80,cal!$B$2:$B$52,1))&amp;"/"&amp;TEXT(IF((M80-INDEX(cal!$B$2:$B$52,MATCH(M80,cal!$B$2:$B$52,1)))&lt;186,INT((M80-INDEX(cal!$B$2:$B$52,MATCH(M80,cal!$B$2:$B$52,1)))/31)+1,INT(((M80-INDEX(cal!$B$2:$B$52,MATCH(M80,cal!$B$2:$B$52,1)))-186)/30)+7),"00")&amp;"/"&amp;TEXT(IF((M80-INDEX(cal!$B$2:$B$52,MATCH(M80,cal!$B$2:$B$52,1)))&lt;186,MOD((M80-INDEX(cal!$B$2:$B$52,MATCH(M80,cal!$B$2:$B$52,1))),31)+1,MOD((M80-INDEX(cal!$B$2:$B$52,MATCH(M80,cal!$B$2:$B$52,1)))-186,30)+1),"00"),""))</f>
        <v/>
      </c>
      <c r="G80" s="16">
        <f>IF(M80="","",M80-TODAY())</f>
        <v/>
      </c>
      <c r="H80" s="15">
        <f>IF(M80="","",IF(G80&lt;0,"گذشته",IF(G80=0,"امروز!",IF(G80&lt;=7,"نزدیک",IF(G80&lt;=14,"حواست باشه","فرصت هست")))))</f>
        <v/>
      </c>
      <c r="K80">
        <f>IF(ISNUMBER(C80),"",SUBSTITUTE(SUBSTITUTE(SUBSTITUTE(SUBSTITUTE(SUBSTITUTE(SUBSTITUTE(SUBSTITUTE(SUBSTITUTE(SUBSTITUTE(SUBSTITUTE(SUBSTITUTE(SUBSTITUTE(TRIM(C80&amp;""),"۰","0"),"۱","1"),"۲","2"),"۳","3"),"۴","4"),"۵","5"),"۶","6"),"۷","7"),"۸","8"),"۹","9"),"-","/"),".","/"))</f>
        <v/>
      </c>
      <c r="L80">
        <f>IF(C80="","",IF(ISNUMBER(C80),C80,IFERROR(IF(VALUE(LEFT(K80,FIND("/",K80)-1))&gt;1700,DATE(VALUE(LEFT(K80,FIND("/",K80)-1)),VALUE(LEFT(MID(K80,FIND("/",K80)+1,20),FIND("/",MID(K80,FIND("/",K80)+1,20))-1)),VALUE(MID(MID(K80,FIND("/",K80)+1,20),FIND("/",MID(K80,FIND("/",K80)+1,20))+1,20))),INDEX(cal!$B$2:$B$52,MATCH(VALUE(LEFT(K80,FIND("/",K80)-1)),cal!$A$2:$A$52,0))+IF(VALUE(LEFT(MID(K80,FIND("/",K80)+1,20),FIND("/",MID(K80,FIND("/",K80)+1,20))-1))&lt;=6,(VALUE(LEFT(MID(K80,FIND("/",K80)+1,20),FIND("/",MID(K80,FIND("/",K80)+1,20))-1))-1)*31,186+(VALUE(LEFT(MID(K80,FIND("/",K80)+1,20),FIND("/",MID(K80,FIND("/",K80)+1,20))-1))-7)*30)+VALUE(MID(MID(K80,FIND("/",K80)+1,20),FIND("/",MID(K80,FIND("/",K80)+1,20))+1,20))-1),"")))</f>
        <v/>
      </c>
      <c r="M80">
        <f>IF(OR(L80="",D80=""),"",IFERROR(IF(E80="تقویمی",L80+D80,WORKDAY.INTL(L80,D80,IF($F$4="پنجشنبه و جمعه","0001100",16),'تعطیلات'!$E$5:$E$64)),""))</f>
        <v/>
      </c>
    </row>
    <row r="81">
      <c r="A81" s="13">
        <f>IF(B81="","",ROW()-8)</f>
        <v/>
      </c>
      <c r="B81" s="4" t="n"/>
      <c r="C81" s="14" t="n"/>
      <c r="D81" s="5" t="n"/>
      <c r="E81" s="5" t="n"/>
      <c r="F81" s="15">
        <f>IF(M81="","",IFERROR(INDEX(cal!$A$2:$A$52,MATCH(M81,cal!$B$2:$B$52,1))&amp;"/"&amp;TEXT(IF((M81-INDEX(cal!$B$2:$B$52,MATCH(M81,cal!$B$2:$B$52,1)))&lt;186,INT((M81-INDEX(cal!$B$2:$B$52,MATCH(M81,cal!$B$2:$B$52,1)))/31)+1,INT(((M81-INDEX(cal!$B$2:$B$52,MATCH(M81,cal!$B$2:$B$52,1)))-186)/30)+7),"00")&amp;"/"&amp;TEXT(IF((M81-INDEX(cal!$B$2:$B$52,MATCH(M81,cal!$B$2:$B$52,1)))&lt;186,MOD((M81-INDEX(cal!$B$2:$B$52,MATCH(M81,cal!$B$2:$B$52,1))),31)+1,MOD((M81-INDEX(cal!$B$2:$B$52,MATCH(M81,cal!$B$2:$B$52,1)))-186,30)+1),"00"),""))</f>
        <v/>
      </c>
      <c r="G81" s="16">
        <f>IF(M81="","",M81-TODAY())</f>
        <v/>
      </c>
      <c r="H81" s="15">
        <f>IF(M81="","",IF(G81&lt;0,"گذشته",IF(G81=0,"امروز!",IF(G81&lt;=7,"نزدیک",IF(G81&lt;=14,"حواست باشه","فرصت هست")))))</f>
        <v/>
      </c>
      <c r="K81">
        <f>IF(ISNUMBER(C81),"",SUBSTITUTE(SUBSTITUTE(SUBSTITUTE(SUBSTITUTE(SUBSTITUTE(SUBSTITUTE(SUBSTITUTE(SUBSTITUTE(SUBSTITUTE(SUBSTITUTE(SUBSTITUTE(SUBSTITUTE(TRIM(C81&amp;""),"۰","0"),"۱","1"),"۲","2"),"۳","3"),"۴","4"),"۵","5"),"۶","6"),"۷","7"),"۸","8"),"۹","9"),"-","/"),".","/"))</f>
        <v/>
      </c>
      <c r="L81">
        <f>IF(C81="","",IF(ISNUMBER(C81),C81,IFERROR(IF(VALUE(LEFT(K81,FIND("/",K81)-1))&gt;1700,DATE(VALUE(LEFT(K81,FIND("/",K81)-1)),VALUE(LEFT(MID(K81,FIND("/",K81)+1,20),FIND("/",MID(K81,FIND("/",K81)+1,20))-1)),VALUE(MID(MID(K81,FIND("/",K81)+1,20),FIND("/",MID(K81,FIND("/",K81)+1,20))+1,20))),INDEX(cal!$B$2:$B$52,MATCH(VALUE(LEFT(K81,FIND("/",K81)-1)),cal!$A$2:$A$52,0))+IF(VALUE(LEFT(MID(K81,FIND("/",K81)+1,20),FIND("/",MID(K81,FIND("/",K81)+1,20))-1))&lt;=6,(VALUE(LEFT(MID(K81,FIND("/",K81)+1,20),FIND("/",MID(K81,FIND("/",K81)+1,20))-1))-1)*31,186+(VALUE(LEFT(MID(K81,FIND("/",K81)+1,20),FIND("/",MID(K81,FIND("/",K81)+1,20))-1))-7)*30)+VALUE(MID(MID(K81,FIND("/",K81)+1,20),FIND("/",MID(K81,FIND("/",K81)+1,20))+1,20))-1),"")))</f>
        <v/>
      </c>
      <c r="M81">
        <f>IF(OR(L81="",D81=""),"",IFERROR(IF(E81="تقویمی",L81+D81,WORKDAY.INTL(L81,D81,IF($F$4="پنجشنبه و جمعه","0001100",16),'تعطیلات'!$E$5:$E$64)),""))</f>
        <v/>
      </c>
    </row>
    <row r="82">
      <c r="A82" s="13">
        <f>IF(B82="","",ROW()-8)</f>
        <v/>
      </c>
      <c r="B82" s="4" t="n"/>
      <c r="C82" s="14" t="n"/>
      <c r="D82" s="5" t="n"/>
      <c r="E82" s="5" t="n"/>
      <c r="F82" s="15">
        <f>IF(M82="","",IFERROR(INDEX(cal!$A$2:$A$52,MATCH(M82,cal!$B$2:$B$52,1))&amp;"/"&amp;TEXT(IF((M82-INDEX(cal!$B$2:$B$52,MATCH(M82,cal!$B$2:$B$52,1)))&lt;186,INT((M82-INDEX(cal!$B$2:$B$52,MATCH(M82,cal!$B$2:$B$52,1)))/31)+1,INT(((M82-INDEX(cal!$B$2:$B$52,MATCH(M82,cal!$B$2:$B$52,1)))-186)/30)+7),"00")&amp;"/"&amp;TEXT(IF((M82-INDEX(cal!$B$2:$B$52,MATCH(M82,cal!$B$2:$B$52,1)))&lt;186,MOD((M82-INDEX(cal!$B$2:$B$52,MATCH(M82,cal!$B$2:$B$52,1))),31)+1,MOD((M82-INDEX(cal!$B$2:$B$52,MATCH(M82,cal!$B$2:$B$52,1)))-186,30)+1),"00"),""))</f>
        <v/>
      </c>
      <c r="G82" s="16">
        <f>IF(M82="","",M82-TODAY())</f>
        <v/>
      </c>
      <c r="H82" s="15">
        <f>IF(M82="","",IF(G82&lt;0,"گذشته",IF(G82=0,"امروز!",IF(G82&lt;=7,"نزدیک",IF(G82&lt;=14,"حواست باشه","فرصت هست")))))</f>
        <v/>
      </c>
      <c r="K82">
        <f>IF(ISNUMBER(C82),"",SUBSTITUTE(SUBSTITUTE(SUBSTITUTE(SUBSTITUTE(SUBSTITUTE(SUBSTITUTE(SUBSTITUTE(SUBSTITUTE(SUBSTITUTE(SUBSTITUTE(SUBSTITUTE(SUBSTITUTE(TRIM(C82&amp;""),"۰","0"),"۱","1"),"۲","2"),"۳","3"),"۴","4"),"۵","5"),"۶","6"),"۷","7"),"۸","8"),"۹","9"),"-","/"),".","/"))</f>
        <v/>
      </c>
      <c r="L82">
        <f>IF(C82="","",IF(ISNUMBER(C82),C82,IFERROR(IF(VALUE(LEFT(K82,FIND("/",K82)-1))&gt;1700,DATE(VALUE(LEFT(K82,FIND("/",K82)-1)),VALUE(LEFT(MID(K82,FIND("/",K82)+1,20),FIND("/",MID(K82,FIND("/",K82)+1,20))-1)),VALUE(MID(MID(K82,FIND("/",K82)+1,20),FIND("/",MID(K82,FIND("/",K82)+1,20))+1,20))),INDEX(cal!$B$2:$B$52,MATCH(VALUE(LEFT(K82,FIND("/",K82)-1)),cal!$A$2:$A$52,0))+IF(VALUE(LEFT(MID(K82,FIND("/",K82)+1,20),FIND("/",MID(K82,FIND("/",K82)+1,20))-1))&lt;=6,(VALUE(LEFT(MID(K82,FIND("/",K82)+1,20),FIND("/",MID(K82,FIND("/",K82)+1,20))-1))-1)*31,186+(VALUE(LEFT(MID(K82,FIND("/",K82)+1,20),FIND("/",MID(K82,FIND("/",K82)+1,20))-1))-7)*30)+VALUE(MID(MID(K82,FIND("/",K82)+1,20),FIND("/",MID(K82,FIND("/",K82)+1,20))+1,20))-1),"")))</f>
        <v/>
      </c>
      <c r="M82">
        <f>IF(OR(L82="",D82=""),"",IFERROR(IF(E82="تقویمی",L82+D82,WORKDAY.INTL(L82,D82,IF($F$4="پنجشنبه و جمعه","0001100",16),'تعطیلات'!$E$5:$E$64)),""))</f>
        <v/>
      </c>
    </row>
    <row r="83">
      <c r="A83" s="13">
        <f>IF(B83="","",ROW()-8)</f>
        <v/>
      </c>
      <c r="B83" s="4" t="n"/>
      <c r="C83" s="14" t="n"/>
      <c r="D83" s="5" t="n"/>
      <c r="E83" s="5" t="n"/>
      <c r="F83" s="15">
        <f>IF(M83="","",IFERROR(INDEX(cal!$A$2:$A$52,MATCH(M83,cal!$B$2:$B$52,1))&amp;"/"&amp;TEXT(IF((M83-INDEX(cal!$B$2:$B$52,MATCH(M83,cal!$B$2:$B$52,1)))&lt;186,INT((M83-INDEX(cal!$B$2:$B$52,MATCH(M83,cal!$B$2:$B$52,1)))/31)+1,INT(((M83-INDEX(cal!$B$2:$B$52,MATCH(M83,cal!$B$2:$B$52,1)))-186)/30)+7),"00")&amp;"/"&amp;TEXT(IF((M83-INDEX(cal!$B$2:$B$52,MATCH(M83,cal!$B$2:$B$52,1)))&lt;186,MOD((M83-INDEX(cal!$B$2:$B$52,MATCH(M83,cal!$B$2:$B$52,1))),31)+1,MOD((M83-INDEX(cal!$B$2:$B$52,MATCH(M83,cal!$B$2:$B$52,1)))-186,30)+1),"00"),""))</f>
        <v/>
      </c>
      <c r="G83" s="16">
        <f>IF(M83="","",M83-TODAY())</f>
        <v/>
      </c>
      <c r="H83" s="15">
        <f>IF(M83="","",IF(G83&lt;0,"گذشته",IF(G83=0,"امروز!",IF(G83&lt;=7,"نزدیک",IF(G83&lt;=14,"حواست باشه","فرصت هست")))))</f>
        <v/>
      </c>
      <c r="K83">
        <f>IF(ISNUMBER(C83),"",SUBSTITUTE(SUBSTITUTE(SUBSTITUTE(SUBSTITUTE(SUBSTITUTE(SUBSTITUTE(SUBSTITUTE(SUBSTITUTE(SUBSTITUTE(SUBSTITUTE(SUBSTITUTE(SUBSTITUTE(TRIM(C83&amp;""),"۰","0"),"۱","1"),"۲","2"),"۳","3"),"۴","4"),"۵","5"),"۶","6"),"۷","7"),"۸","8"),"۹","9"),"-","/"),".","/"))</f>
        <v/>
      </c>
      <c r="L83">
        <f>IF(C83="","",IF(ISNUMBER(C83),C83,IFERROR(IF(VALUE(LEFT(K83,FIND("/",K83)-1))&gt;1700,DATE(VALUE(LEFT(K83,FIND("/",K83)-1)),VALUE(LEFT(MID(K83,FIND("/",K83)+1,20),FIND("/",MID(K83,FIND("/",K83)+1,20))-1)),VALUE(MID(MID(K83,FIND("/",K83)+1,20),FIND("/",MID(K83,FIND("/",K83)+1,20))+1,20))),INDEX(cal!$B$2:$B$52,MATCH(VALUE(LEFT(K83,FIND("/",K83)-1)),cal!$A$2:$A$52,0))+IF(VALUE(LEFT(MID(K83,FIND("/",K83)+1,20),FIND("/",MID(K83,FIND("/",K83)+1,20))-1))&lt;=6,(VALUE(LEFT(MID(K83,FIND("/",K83)+1,20),FIND("/",MID(K83,FIND("/",K83)+1,20))-1))-1)*31,186+(VALUE(LEFT(MID(K83,FIND("/",K83)+1,20),FIND("/",MID(K83,FIND("/",K83)+1,20))-1))-7)*30)+VALUE(MID(MID(K83,FIND("/",K83)+1,20),FIND("/",MID(K83,FIND("/",K83)+1,20))+1,20))-1),"")))</f>
        <v/>
      </c>
      <c r="M83">
        <f>IF(OR(L83="",D83=""),"",IFERROR(IF(E83="تقویمی",L83+D83,WORKDAY.INTL(L83,D83,IF($F$4="پنجشنبه و جمعه","0001100",16),'تعطیلات'!$E$5:$E$64)),""))</f>
        <v/>
      </c>
    </row>
    <row r="84">
      <c r="A84" s="13">
        <f>IF(B84="","",ROW()-8)</f>
        <v/>
      </c>
      <c r="B84" s="4" t="n"/>
      <c r="C84" s="14" t="n"/>
      <c r="D84" s="5" t="n"/>
      <c r="E84" s="5" t="n"/>
      <c r="F84" s="15">
        <f>IF(M84="","",IFERROR(INDEX(cal!$A$2:$A$52,MATCH(M84,cal!$B$2:$B$52,1))&amp;"/"&amp;TEXT(IF((M84-INDEX(cal!$B$2:$B$52,MATCH(M84,cal!$B$2:$B$52,1)))&lt;186,INT((M84-INDEX(cal!$B$2:$B$52,MATCH(M84,cal!$B$2:$B$52,1)))/31)+1,INT(((M84-INDEX(cal!$B$2:$B$52,MATCH(M84,cal!$B$2:$B$52,1)))-186)/30)+7),"00")&amp;"/"&amp;TEXT(IF((M84-INDEX(cal!$B$2:$B$52,MATCH(M84,cal!$B$2:$B$52,1)))&lt;186,MOD((M84-INDEX(cal!$B$2:$B$52,MATCH(M84,cal!$B$2:$B$52,1))),31)+1,MOD((M84-INDEX(cal!$B$2:$B$52,MATCH(M84,cal!$B$2:$B$52,1)))-186,30)+1),"00"),""))</f>
        <v/>
      </c>
      <c r="G84" s="16">
        <f>IF(M84="","",M84-TODAY())</f>
        <v/>
      </c>
      <c r="H84" s="15">
        <f>IF(M84="","",IF(G84&lt;0,"گذشته",IF(G84=0,"امروز!",IF(G84&lt;=7,"نزدیک",IF(G84&lt;=14,"حواست باشه","فرصت هست")))))</f>
        <v/>
      </c>
      <c r="K84">
        <f>IF(ISNUMBER(C84),"",SUBSTITUTE(SUBSTITUTE(SUBSTITUTE(SUBSTITUTE(SUBSTITUTE(SUBSTITUTE(SUBSTITUTE(SUBSTITUTE(SUBSTITUTE(SUBSTITUTE(SUBSTITUTE(SUBSTITUTE(TRIM(C84&amp;""),"۰","0"),"۱","1"),"۲","2"),"۳","3"),"۴","4"),"۵","5"),"۶","6"),"۷","7"),"۸","8"),"۹","9"),"-","/"),".","/"))</f>
        <v/>
      </c>
      <c r="L84">
        <f>IF(C84="","",IF(ISNUMBER(C84),C84,IFERROR(IF(VALUE(LEFT(K84,FIND("/",K84)-1))&gt;1700,DATE(VALUE(LEFT(K84,FIND("/",K84)-1)),VALUE(LEFT(MID(K84,FIND("/",K84)+1,20),FIND("/",MID(K84,FIND("/",K84)+1,20))-1)),VALUE(MID(MID(K84,FIND("/",K84)+1,20),FIND("/",MID(K84,FIND("/",K84)+1,20))+1,20))),INDEX(cal!$B$2:$B$52,MATCH(VALUE(LEFT(K84,FIND("/",K84)-1)),cal!$A$2:$A$52,0))+IF(VALUE(LEFT(MID(K84,FIND("/",K84)+1,20),FIND("/",MID(K84,FIND("/",K84)+1,20))-1))&lt;=6,(VALUE(LEFT(MID(K84,FIND("/",K84)+1,20),FIND("/",MID(K84,FIND("/",K84)+1,20))-1))-1)*31,186+(VALUE(LEFT(MID(K84,FIND("/",K84)+1,20),FIND("/",MID(K84,FIND("/",K84)+1,20))-1))-7)*30)+VALUE(MID(MID(K84,FIND("/",K84)+1,20),FIND("/",MID(K84,FIND("/",K84)+1,20))+1,20))-1),"")))</f>
        <v/>
      </c>
      <c r="M84">
        <f>IF(OR(L84="",D84=""),"",IFERROR(IF(E84="تقویمی",L84+D84,WORKDAY.INTL(L84,D84,IF($F$4="پنجشنبه و جمعه","0001100",16),'تعطیلات'!$E$5:$E$64)),""))</f>
        <v/>
      </c>
    </row>
    <row r="85">
      <c r="A85" s="13">
        <f>IF(B85="","",ROW()-8)</f>
        <v/>
      </c>
      <c r="B85" s="4" t="n"/>
      <c r="C85" s="14" t="n"/>
      <c r="D85" s="5" t="n"/>
      <c r="E85" s="5" t="n"/>
      <c r="F85" s="15">
        <f>IF(M85="","",IFERROR(INDEX(cal!$A$2:$A$52,MATCH(M85,cal!$B$2:$B$52,1))&amp;"/"&amp;TEXT(IF((M85-INDEX(cal!$B$2:$B$52,MATCH(M85,cal!$B$2:$B$52,1)))&lt;186,INT((M85-INDEX(cal!$B$2:$B$52,MATCH(M85,cal!$B$2:$B$52,1)))/31)+1,INT(((M85-INDEX(cal!$B$2:$B$52,MATCH(M85,cal!$B$2:$B$52,1)))-186)/30)+7),"00")&amp;"/"&amp;TEXT(IF((M85-INDEX(cal!$B$2:$B$52,MATCH(M85,cal!$B$2:$B$52,1)))&lt;186,MOD((M85-INDEX(cal!$B$2:$B$52,MATCH(M85,cal!$B$2:$B$52,1))),31)+1,MOD((M85-INDEX(cal!$B$2:$B$52,MATCH(M85,cal!$B$2:$B$52,1)))-186,30)+1),"00"),""))</f>
        <v/>
      </c>
      <c r="G85" s="16">
        <f>IF(M85="","",M85-TODAY())</f>
        <v/>
      </c>
      <c r="H85" s="15">
        <f>IF(M85="","",IF(G85&lt;0,"گذشته",IF(G85=0,"امروز!",IF(G85&lt;=7,"نزدیک",IF(G85&lt;=14,"حواست باشه","فرصت هست")))))</f>
        <v/>
      </c>
      <c r="K85">
        <f>IF(ISNUMBER(C85),"",SUBSTITUTE(SUBSTITUTE(SUBSTITUTE(SUBSTITUTE(SUBSTITUTE(SUBSTITUTE(SUBSTITUTE(SUBSTITUTE(SUBSTITUTE(SUBSTITUTE(SUBSTITUTE(SUBSTITUTE(TRIM(C85&amp;""),"۰","0"),"۱","1"),"۲","2"),"۳","3"),"۴","4"),"۵","5"),"۶","6"),"۷","7"),"۸","8"),"۹","9"),"-","/"),".","/"))</f>
        <v/>
      </c>
      <c r="L85">
        <f>IF(C85="","",IF(ISNUMBER(C85),C85,IFERROR(IF(VALUE(LEFT(K85,FIND("/",K85)-1))&gt;1700,DATE(VALUE(LEFT(K85,FIND("/",K85)-1)),VALUE(LEFT(MID(K85,FIND("/",K85)+1,20),FIND("/",MID(K85,FIND("/",K85)+1,20))-1)),VALUE(MID(MID(K85,FIND("/",K85)+1,20),FIND("/",MID(K85,FIND("/",K85)+1,20))+1,20))),INDEX(cal!$B$2:$B$52,MATCH(VALUE(LEFT(K85,FIND("/",K85)-1)),cal!$A$2:$A$52,0))+IF(VALUE(LEFT(MID(K85,FIND("/",K85)+1,20),FIND("/",MID(K85,FIND("/",K85)+1,20))-1))&lt;=6,(VALUE(LEFT(MID(K85,FIND("/",K85)+1,20),FIND("/",MID(K85,FIND("/",K85)+1,20))-1))-1)*31,186+(VALUE(LEFT(MID(K85,FIND("/",K85)+1,20),FIND("/",MID(K85,FIND("/",K85)+1,20))-1))-7)*30)+VALUE(MID(MID(K85,FIND("/",K85)+1,20),FIND("/",MID(K85,FIND("/",K85)+1,20))+1,20))-1),"")))</f>
        <v/>
      </c>
      <c r="M85">
        <f>IF(OR(L85="",D85=""),"",IFERROR(IF(E85="تقویمی",L85+D85,WORKDAY.INTL(L85,D85,IF($F$4="پنجشنبه و جمعه","0001100",16),'تعطیلات'!$E$5:$E$64)),""))</f>
        <v/>
      </c>
    </row>
    <row r="86">
      <c r="A86" s="13">
        <f>IF(B86="","",ROW()-8)</f>
        <v/>
      </c>
      <c r="B86" s="4" t="n"/>
      <c r="C86" s="14" t="n"/>
      <c r="D86" s="5" t="n"/>
      <c r="E86" s="5" t="n"/>
      <c r="F86" s="15">
        <f>IF(M86="","",IFERROR(INDEX(cal!$A$2:$A$52,MATCH(M86,cal!$B$2:$B$52,1))&amp;"/"&amp;TEXT(IF((M86-INDEX(cal!$B$2:$B$52,MATCH(M86,cal!$B$2:$B$52,1)))&lt;186,INT((M86-INDEX(cal!$B$2:$B$52,MATCH(M86,cal!$B$2:$B$52,1)))/31)+1,INT(((M86-INDEX(cal!$B$2:$B$52,MATCH(M86,cal!$B$2:$B$52,1)))-186)/30)+7),"00")&amp;"/"&amp;TEXT(IF((M86-INDEX(cal!$B$2:$B$52,MATCH(M86,cal!$B$2:$B$52,1)))&lt;186,MOD((M86-INDEX(cal!$B$2:$B$52,MATCH(M86,cal!$B$2:$B$52,1))),31)+1,MOD((M86-INDEX(cal!$B$2:$B$52,MATCH(M86,cal!$B$2:$B$52,1)))-186,30)+1),"00"),""))</f>
        <v/>
      </c>
      <c r="G86" s="16">
        <f>IF(M86="","",M86-TODAY())</f>
        <v/>
      </c>
      <c r="H86" s="15">
        <f>IF(M86="","",IF(G86&lt;0,"گذشته",IF(G86=0,"امروز!",IF(G86&lt;=7,"نزدیک",IF(G86&lt;=14,"حواست باشه","فرصت هست")))))</f>
        <v/>
      </c>
      <c r="K86">
        <f>IF(ISNUMBER(C86),"",SUBSTITUTE(SUBSTITUTE(SUBSTITUTE(SUBSTITUTE(SUBSTITUTE(SUBSTITUTE(SUBSTITUTE(SUBSTITUTE(SUBSTITUTE(SUBSTITUTE(SUBSTITUTE(SUBSTITUTE(TRIM(C86&amp;""),"۰","0"),"۱","1"),"۲","2"),"۳","3"),"۴","4"),"۵","5"),"۶","6"),"۷","7"),"۸","8"),"۹","9"),"-","/"),".","/"))</f>
        <v/>
      </c>
      <c r="L86">
        <f>IF(C86="","",IF(ISNUMBER(C86),C86,IFERROR(IF(VALUE(LEFT(K86,FIND("/",K86)-1))&gt;1700,DATE(VALUE(LEFT(K86,FIND("/",K86)-1)),VALUE(LEFT(MID(K86,FIND("/",K86)+1,20),FIND("/",MID(K86,FIND("/",K86)+1,20))-1)),VALUE(MID(MID(K86,FIND("/",K86)+1,20),FIND("/",MID(K86,FIND("/",K86)+1,20))+1,20))),INDEX(cal!$B$2:$B$52,MATCH(VALUE(LEFT(K86,FIND("/",K86)-1)),cal!$A$2:$A$52,0))+IF(VALUE(LEFT(MID(K86,FIND("/",K86)+1,20),FIND("/",MID(K86,FIND("/",K86)+1,20))-1))&lt;=6,(VALUE(LEFT(MID(K86,FIND("/",K86)+1,20),FIND("/",MID(K86,FIND("/",K86)+1,20))-1))-1)*31,186+(VALUE(LEFT(MID(K86,FIND("/",K86)+1,20),FIND("/",MID(K86,FIND("/",K86)+1,20))-1))-7)*30)+VALUE(MID(MID(K86,FIND("/",K86)+1,20),FIND("/",MID(K86,FIND("/",K86)+1,20))+1,20))-1),"")))</f>
        <v/>
      </c>
      <c r="M86">
        <f>IF(OR(L86="",D86=""),"",IFERROR(IF(E86="تقویمی",L86+D86,WORKDAY.INTL(L86,D86,IF($F$4="پنجشنبه و جمعه","0001100",16),'تعطیلات'!$E$5:$E$64)),""))</f>
        <v/>
      </c>
    </row>
    <row r="87">
      <c r="A87" s="13">
        <f>IF(B87="","",ROW()-8)</f>
        <v/>
      </c>
      <c r="B87" s="4" t="n"/>
      <c r="C87" s="14" t="n"/>
      <c r="D87" s="5" t="n"/>
      <c r="E87" s="5" t="n"/>
      <c r="F87" s="15">
        <f>IF(M87="","",IFERROR(INDEX(cal!$A$2:$A$52,MATCH(M87,cal!$B$2:$B$52,1))&amp;"/"&amp;TEXT(IF((M87-INDEX(cal!$B$2:$B$52,MATCH(M87,cal!$B$2:$B$52,1)))&lt;186,INT((M87-INDEX(cal!$B$2:$B$52,MATCH(M87,cal!$B$2:$B$52,1)))/31)+1,INT(((M87-INDEX(cal!$B$2:$B$52,MATCH(M87,cal!$B$2:$B$52,1)))-186)/30)+7),"00")&amp;"/"&amp;TEXT(IF((M87-INDEX(cal!$B$2:$B$52,MATCH(M87,cal!$B$2:$B$52,1)))&lt;186,MOD((M87-INDEX(cal!$B$2:$B$52,MATCH(M87,cal!$B$2:$B$52,1))),31)+1,MOD((M87-INDEX(cal!$B$2:$B$52,MATCH(M87,cal!$B$2:$B$52,1)))-186,30)+1),"00"),""))</f>
        <v/>
      </c>
      <c r="G87" s="16">
        <f>IF(M87="","",M87-TODAY())</f>
        <v/>
      </c>
      <c r="H87" s="15">
        <f>IF(M87="","",IF(G87&lt;0,"گذشته",IF(G87=0,"امروز!",IF(G87&lt;=7,"نزدیک",IF(G87&lt;=14,"حواست باشه","فرصت هست")))))</f>
        <v/>
      </c>
      <c r="K87">
        <f>IF(ISNUMBER(C87),"",SUBSTITUTE(SUBSTITUTE(SUBSTITUTE(SUBSTITUTE(SUBSTITUTE(SUBSTITUTE(SUBSTITUTE(SUBSTITUTE(SUBSTITUTE(SUBSTITUTE(SUBSTITUTE(SUBSTITUTE(TRIM(C87&amp;""),"۰","0"),"۱","1"),"۲","2"),"۳","3"),"۴","4"),"۵","5"),"۶","6"),"۷","7"),"۸","8"),"۹","9"),"-","/"),".","/"))</f>
        <v/>
      </c>
      <c r="L87">
        <f>IF(C87="","",IF(ISNUMBER(C87),C87,IFERROR(IF(VALUE(LEFT(K87,FIND("/",K87)-1))&gt;1700,DATE(VALUE(LEFT(K87,FIND("/",K87)-1)),VALUE(LEFT(MID(K87,FIND("/",K87)+1,20),FIND("/",MID(K87,FIND("/",K87)+1,20))-1)),VALUE(MID(MID(K87,FIND("/",K87)+1,20),FIND("/",MID(K87,FIND("/",K87)+1,20))+1,20))),INDEX(cal!$B$2:$B$52,MATCH(VALUE(LEFT(K87,FIND("/",K87)-1)),cal!$A$2:$A$52,0))+IF(VALUE(LEFT(MID(K87,FIND("/",K87)+1,20),FIND("/",MID(K87,FIND("/",K87)+1,20))-1))&lt;=6,(VALUE(LEFT(MID(K87,FIND("/",K87)+1,20),FIND("/",MID(K87,FIND("/",K87)+1,20))-1))-1)*31,186+(VALUE(LEFT(MID(K87,FIND("/",K87)+1,20),FIND("/",MID(K87,FIND("/",K87)+1,20))-1))-7)*30)+VALUE(MID(MID(K87,FIND("/",K87)+1,20),FIND("/",MID(K87,FIND("/",K87)+1,20))+1,20))-1),"")))</f>
        <v/>
      </c>
      <c r="M87">
        <f>IF(OR(L87="",D87=""),"",IFERROR(IF(E87="تقویمی",L87+D87,WORKDAY.INTL(L87,D87,IF($F$4="پنجشنبه و جمعه","0001100",16),'تعطیلات'!$E$5:$E$64)),""))</f>
        <v/>
      </c>
    </row>
    <row r="88">
      <c r="A88" s="13">
        <f>IF(B88="","",ROW()-8)</f>
        <v/>
      </c>
      <c r="B88" s="4" t="n"/>
      <c r="C88" s="14" t="n"/>
      <c r="D88" s="5" t="n"/>
      <c r="E88" s="5" t="n"/>
      <c r="F88" s="15">
        <f>IF(M88="","",IFERROR(INDEX(cal!$A$2:$A$52,MATCH(M88,cal!$B$2:$B$52,1))&amp;"/"&amp;TEXT(IF((M88-INDEX(cal!$B$2:$B$52,MATCH(M88,cal!$B$2:$B$52,1)))&lt;186,INT((M88-INDEX(cal!$B$2:$B$52,MATCH(M88,cal!$B$2:$B$52,1)))/31)+1,INT(((M88-INDEX(cal!$B$2:$B$52,MATCH(M88,cal!$B$2:$B$52,1)))-186)/30)+7),"00")&amp;"/"&amp;TEXT(IF((M88-INDEX(cal!$B$2:$B$52,MATCH(M88,cal!$B$2:$B$52,1)))&lt;186,MOD((M88-INDEX(cal!$B$2:$B$52,MATCH(M88,cal!$B$2:$B$52,1))),31)+1,MOD((M88-INDEX(cal!$B$2:$B$52,MATCH(M88,cal!$B$2:$B$52,1)))-186,30)+1),"00"),""))</f>
        <v/>
      </c>
      <c r="G88" s="16">
        <f>IF(M88="","",M88-TODAY())</f>
        <v/>
      </c>
      <c r="H88" s="15">
        <f>IF(M88="","",IF(G88&lt;0,"گذشته",IF(G88=0,"امروز!",IF(G88&lt;=7,"نزدیک",IF(G88&lt;=14,"حواست باشه","فرصت هست")))))</f>
        <v/>
      </c>
      <c r="K88">
        <f>IF(ISNUMBER(C88),"",SUBSTITUTE(SUBSTITUTE(SUBSTITUTE(SUBSTITUTE(SUBSTITUTE(SUBSTITUTE(SUBSTITUTE(SUBSTITUTE(SUBSTITUTE(SUBSTITUTE(SUBSTITUTE(SUBSTITUTE(TRIM(C88&amp;""),"۰","0"),"۱","1"),"۲","2"),"۳","3"),"۴","4"),"۵","5"),"۶","6"),"۷","7"),"۸","8"),"۹","9"),"-","/"),".","/"))</f>
        <v/>
      </c>
      <c r="L88">
        <f>IF(C88="","",IF(ISNUMBER(C88),C88,IFERROR(IF(VALUE(LEFT(K88,FIND("/",K88)-1))&gt;1700,DATE(VALUE(LEFT(K88,FIND("/",K88)-1)),VALUE(LEFT(MID(K88,FIND("/",K88)+1,20),FIND("/",MID(K88,FIND("/",K88)+1,20))-1)),VALUE(MID(MID(K88,FIND("/",K88)+1,20),FIND("/",MID(K88,FIND("/",K88)+1,20))+1,20))),INDEX(cal!$B$2:$B$52,MATCH(VALUE(LEFT(K88,FIND("/",K88)-1)),cal!$A$2:$A$52,0))+IF(VALUE(LEFT(MID(K88,FIND("/",K88)+1,20),FIND("/",MID(K88,FIND("/",K88)+1,20))-1))&lt;=6,(VALUE(LEFT(MID(K88,FIND("/",K88)+1,20),FIND("/",MID(K88,FIND("/",K88)+1,20))-1))-1)*31,186+(VALUE(LEFT(MID(K88,FIND("/",K88)+1,20),FIND("/",MID(K88,FIND("/",K88)+1,20))-1))-7)*30)+VALUE(MID(MID(K88,FIND("/",K88)+1,20),FIND("/",MID(K88,FIND("/",K88)+1,20))+1,20))-1),"")))</f>
        <v/>
      </c>
      <c r="M88">
        <f>IF(OR(L88="",D88=""),"",IFERROR(IF(E88="تقویمی",L88+D88,WORKDAY.INTL(L88,D88,IF($F$4="پنجشنبه و جمعه","0001100",16),'تعطیلات'!$E$5:$E$64)),""))</f>
        <v/>
      </c>
    </row>
    <row r="89">
      <c r="A89" s="13">
        <f>IF(B89="","",ROW()-8)</f>
        <v/>
      </c>
      <c r="B89" s="4" t="n"/>
      <c r="C89" s="14" t="n"/>
      <c r="D89" s="5" t="n"/>
      <c r="E89" s="5" t="n"/>
      <c r="F89" s="15">
        <f>IF(M89="","",IFERROR(INDEX(cal!$A$2:$A$52,MATCH(M89,cal!$B$2:$B$52,1))&amp;"/"&amp;TEXT(IF((M89-INDEX(cal!$B$2:$B$52,MATCH(M89,cal!$B$2:$B$52,1)))&lt;186,INT((M89-INDEX(cal!$B$2:$B$52,MATCH(M89,cal!$B$2:$B$52,1)))/31)+1,INT(((M89-INDEX(cal!$B$2:$B$52,MATCH(M89,cal!$B$2:$B$52,1)))-186)/30)+7),"00")&amp;"/"&amp;TEXT(IF((M89-INDEX(cal!$B$2:$B$52,MATCH(M89,cal!$B$2:$B$52,1)))&lt;186,MOD((M89-INDEX(cal!$B$2:$B$52,MATCH(M89,cal!$B$2:$B$52,1))),31)+1,MOD((M89-INDEX(cal!$B$2:$B$52,MATCH(M89,cal!$B$2:$B$52,1)))-186,30)+1),"00"),""))</f>
        <v/>
      </c>
      <c r="G89" s="16">
        <f>IF(M89="","",M89-TODAY())</f>
        <v/>
      </c>
      <c r="H89" s="15">
        <f>IF(M89="","",IF(G89&lt;0,"گذشته",IF(G89=0,"امروز!",IF(G89&lt;=7,"نزدیک",IF(G89&lt;=14,"حواست باشه","فرصت هست")))))</f>
        <v/>
      </c>
      <c r="K89">
        <f>IF(ISNUMBER(C89),"",SUBSTITUTE(SUBSTITUTE(SUBSTITUTE(SUBSTITUTE(SUBSTITUTE(SUBSTITUTE(SUBSTITUTE(SUBSTITUTE(SUBSTITUTE(SUBSTITUTE(SUBSTITUTE(SUBSTITUTE(TRIM(C89&amp;""),"۰","0"),"۱","1"),"۲","2"),"۳","3"),"۴","4"),"۵","5"),"۶","6"),"۷","7"),"۸","8"),"۹","9"),"-","/"),".","/"))</f>
        <v/>
      </c>
      <c r="L89">
        <f>IF(C89="","",IF(ISNUMBER(C89),C89,IFERROR(IF(VALUE(LEFT(K89,FIND("/",K89)-1))&gt;1700,DATE(VALUE(LEFT(K89,FIND("/",K89)-1)),VALUE(LEFT(MID(K89,FIND("/",K89)+1,20),FIND("/",MID(K89,FIND("/",K89)+1,20))-1)),VALUE(MID(MID(K89,FIND("/",K89)+1,20),FIND("/",MID(K89,FIND("/",K89)+1,20))+1,20))),INDEX(cal!$B$2:$B$52,MATCH(VALUE(LEFT(K89,FIND("/",K89)-1)),cal!$A$2:$A$52,0))+IF(VALUE(LEFT(MID(K89,FIND("/",K89)+1,20),FIND("/",MID(K89,FIND("/",K89)+1,20))-1))&lt;=6,(VALUE(LEFT(MID(K89,FIND("/",K89)+1,20),FIND("/",MID(K89,FIND("/",K89)+1,20))-1))-1)*31,186+(VALUE(LEFT(MID(K89,FIND("/",K89)+1,20),FIND("/",MID(K89,FIND("/",K89)+1,20))-1))-7)*30)+VALUE(MID(MID(K89,FIND("/",K89)+1,20),FIND("/",MID(K89,FIND("/",K89)+1,20))+1,20))-1),"")))</f>
        <v/>
      </c>
      <c r="M89">
        <f>IF(OR(L89="",D89=""),"",IFERROR(IF(E89="تقویمی",L89+D89,WORKDAY.INTL(L89,D89,IF($F$4="پنجشنبه و جمعه","0001100",16),'تعطیلات'!$E$5:$E$64)),""))</f>
        <v/>
      </c>
    </row>
    <row r="90">
      <c r="A90" s="13">
        <f>IF(B90="","",ROW()-8)</f>
        <v/>
      </c>
      <c r="B90" s="4" t="n"/>
      <c r="C90" s="14" t="n"/>
      <c r="D90" s="5" t="n"/>
      <c r="E90" s="5" t="n"/>
      <c r="F90" s="15">
        <f>IF(M90="","",IFERROR(INDEX(cal!$A$2:$A$52,MATCH(M90,cal!$B$2:$B$52,1))&amp;"/"&amp;TEXT(IF((M90-INDEX(cal!$B$2:$B$52,MATCH(M90,cal!$B$2:$B$52,1)))&lt;186,INT((M90-INDEX(cal!$B$2:$B$52,MATCH(M90,cal!$B$2:$B$52,1)))/31)+1,INT(((M90-INDEX(cal!$B$2:$B$52,MATCH(M90,cal!$B$2:$B$52,1)))-186)/30)+7),"00")&amp;"/"&amp;TEXT(IF((M90-INDEX(cal!$B$2:$B$52,MATCH(M90,cal!$B$2:$B$52,1)))&lt;186,MOD((M90-INDEX(cal!$B$2:$B$52,MATCH(M90,cal!$B$2:$B$52,1))),31)+1,MOD((M90-INDEX(cal!$B$2:$B$52,MATCH(M90,cal!$B$2:$B$52,1)))-186,30)+1),"00"),""))</f>
        <v/>
      </c>
      <c r="G90" s="16">
        <f>IF(M90="","",M90-TODAY())</f>
        <v/>
      </c>
      <c r="H90" s="15">
        <f>IF(M90="","",IF(G90&lt;0,"گذشته",IF(G90=0,"امروز!",IF(G90&lt;=7,"نزدیک",IF(G90&lt;=14,"حواست باشه","فرصت هست")))))</f>
        <v/>
      </c>
      <c r="K90">
        <f>IF(ISNUMBER(C90),"",SUBSTITUTE(SUBSTITUTE(SUBSTITUTE(SUBSTITUTE(SUBSTITUTE(SUBSTITUTE(SUBSTITUTE(SUBSTITUTE(SUBSTITUTE(SUBSTITUTE(SUBSTITUTE(SUBSTITUTE(TRIM(C90&amp;""),"۰","0"),"۱","1"),"۲","2"),"۳","3"),"۴","4"),"۵","5"),"۶","6"),"۷","7"),"۸","8"),"۹","9"),"-","/"),".","/"))</f>
        <v/>
      </c>
      <c r="L90">
        <f>IF(C90="","",IF(ISNUMBER(C90),C90,IFERROR(IF(VALUE(LEFT(K90,FIND("/",K90)-1))&gt;1700,DATE(VALUE(LEFT(K90,FIND("/",K90)-1)),VALUE(LEFT(MID(K90,FIND("/",K90)+1,20),FIND("/",MID(K90,FIND("/",K90)+1,20))-1)),VALUE(MID(MID(K90,FIND("/",K90)+1,20),FIND("/",MID(K90,FIND("/",K90)+1,20))+1,20))),INDEX(cal!$B$2:$B$52,MATCH(VALUE(LEFT(K90,FIND("/",K90)-1)),cal!$A$2:$A$52,0))+IF(VALUE(LEFT(MID(K90,FIND("/",K90)+1,20),FIND("/",MID(K90,FIND("/",K90)+1,20))-1))&lt;=6,(VALUE(LEFT(MID(K90,FIND("/",K90)+1,20),FIND("/",MID(K90,FIND("/",K90)+1,20))-1))-1)*31,186+(VALUE(LEFT(MID(K90,FIND("/",K90)+1,20),FIND("/",MID(K90,FIND("/",K90)+1,20))-1))-7)*30)+VALUE(MID(MID(K90,FIND("/",K90)+1,20),FIND("/",MID(K90,FIND("/",K90)+1,20))+1,20))-1),"")))</f>
        <v/>
      </c>
      <c r="M90">
        <f>IF(OR(L90="",D90=""),"",IFERROR(IF(E90="تقویمی",L90+D90,WORKDAY.INTL(L90,D90,IF($F$4="پنجشنبه و جمعه","0001100",16),'تعطیلات'!$E$5:$E$64)),""))</f>
        <v/>
      </c>
    </row>
    <row r="91">
      <c r="A91" s="13">
        <f>IF(B91="","",ROW()-8)</f>
        <v/>
      </c>
      <c r="B91" s="4" t="n"/>
      <c r="C91" s="14" t="n"/>
      <c r="D91" s="5" t="n"/>
      <c r="E91" s="5" t="n"/>
      <c r="F91" s="15">
        <f>IF(M91="","",IFERROR(INDEX(cal!$A$2:$A$52,MATCH(M91,cal!$B$2:$B$52,1))&amp;"/"&amp;TEXT(IF((M91-INDEX(cal!$B$2:$B$52,MATCH(M91,cal!$B$2:$B$52,1)))&lt;186,INT((M91-INDEX(cal!$B$2:$B$52,MATCH(M91,cal!$B$2:$B$52,1)))/31)+1,INT(((M91-INDEX(cal!$B$2:$B$52,MATCH(M91,cal!$B$2:$B$52,1)))-186)/30)+7),"00")&amp;"/"&amp;TEXT(IF((M91-INDEX(cal!$B$2:$B$52,MATCH(M91,cal!$B$2:$B$52,1)))&lt;186,MOD((M91-INDEX(cal!$B$2:$B$52,MATCH(M91,cal!$B$2:$B$52,1))),31)+1,MOD((M91-INDEX(cal!$B$2:$B$52,MATCH(M91,cal!$B$2:$B$52,1)))-186,30)+1),"00"),""))</f>
        <v/>
      </c>
      <c r="G91" s="16">
        <f>IF(M91="","",M91-TODAY())</f>
        <v/>
      </c>
      <c r="H91" s="15">
        <f>IF(M91="","",IF(G91&lt;0,"گذشته",IF(G91=0,"امروز!",IF(G91&lt;=7,"نزدیک",IF(G91&lt;=14,"حواست باشه","فرصت هست")))))</f>
        <v/>
      </c>
      <c r="K91">
        <f>IF(ISNUMBER(C91),"",SUBSTITUTE(SUBSTITUTE(SUBSTITUTE(SUBSTITUTE(SUBSTITUTE(SUBSTITUTE(SUBSTITUTE(SUBSTITUTE(SUBSTITUTE(SUBSTITUTE(SUBSTITUTE(SUBSTITUTE(TRIM(C91&amp;""),"۰","0"),"۱","1"),"۲","2"),"۳","3"),"۴","4"),"۵","5"),"۶","6"),"۷","7"),"۸","8"),"۹","9"),"-","/"),".","/"))</f>
        <v/>
      </c>
      <c r="L91">
        <f>IF(C91="","",IF(ISNUMBER(C91),C91,IFERROR(IF(VALUE(LEFT(K91,FIND("/",K91)-1))&gt;1700,DATE(VALUE(LEFT(K91,FIND("/",K91)-1)),VALUE(LEFT(MID(K91,FIND("/",K91)+1,20),FIND("/",MID(K91,FIND("/",K91)+1,20))-1)),VALUE(MID(MID(K91,FIND("/",K91)+1,20),FIND("/",MID(K91,FIND("/",K91)+1,20))+1,20))),INDEX(cal!$B$2:$B$52,MATCH(VALUE(LEFT(K91,FIND("/",K91)-1)),cal!$A$2:$A$52,0))+IF(VALUE(LEFT(MID(K91,FIND("/",K91)+1,20),FIND("/",MID(K91,FIND("/",K91)+1,20))-1))&lt;=6,(VALUE(LEFT(MID(K91,FIND("/",K91)+1,20),FIND("/",MID(K91,FIND("/",K91)+1,20))-1))-1)*31,186+(VALUE(LEFT(MID(K91,FIND("/",K91)+1,20),FIND("/",MID(K91,FIND("/",K91)+1,20))-1))-7)*30)+VALUE(MID(MID(K91,FIND("/",K91)+1,20),FIND("/",MID(K91,FIND("/",K91)+1,20))+1,20))-1),"")))</f>
        <v/>
      </c>
      <c r="M91">
        <f>IF(OR(L91="",D91=""),"",IFERROR(IF(E91="تقویمی",L91+D91,WORKDAY.INTL(L91,D91,IF($F$4="پنجشنبه و جمعه","0001100",16),'تعطیلات'!$E$5:$E$64)),""))</f>
        <v/>
      </c>
    </row>
    <row r="92">
      <c r="A92" s="13">
        <f>IF(B92="","",ROW()-8)</f>
        <v/>
      </c>
      <c r="B92" s="4" t="n"/>
      <c r="C92" s="14" t="n"/>
      <c r="D92" s="5" t="n"/>
      <c r="E92" s="5" t="n"/>
      <c r="F92" s="15">
        <f>IF(M92="","",IFERROR(INDEX(cal!$A$2:$A$52,MATCH(M92,cal!$B$2:$B$52,1))&amp;"/"&amp;TEXT(IF((M92-INDEX(cal!$B$2:$B$52,MATCH(M92,cal!$B$2:$B$52,1)))&lt;186,INT((M92-INDEX(cal!$B$2:$B$52,MATCH(M92,cal!$B$2:$B$52,1)))/31)+1,INT(((M92-INDEX(cal!$B$2:$B$52,MATCH(M92,cal!$B$2:$B$52,1)))-186)/30)+7),"00")&amp;"/"&amp;TEXT(IF((M92-INDEX(cal!$B$2:$B$52,MATCH(M92,cal!$B$2:$B$52,1)))&lt;186,MOD((M92-INDEX(cal!$B$2:$B$52,MATCH(M92,cal!$B$2:$B$52,1))),31)+1,MOD((M92-INDEX(cal!$B$2:$B$52,MATCH(M92,cal!$B$2:$B$52,1)))-186,30)+1),"00"),""))</f>
        <v/>
      </c>
      <c r="G92" s="16">
        <f>IF(M92="","",M92-TODAY())</f>
        <v/>
      </c>
      <c r="H92" s="15">
        <f>IF(M92="","",IF(G92&lt;0,"گذشته",IF(G92=0,"امروز!",IF(G92&lt;=7,"نزدیک",IF(G92&lt;=14,"حواست باشه","فرصت هست")))))</f>
        <v/>
      </c>
      <c r="K92">
        <f>IF(ISNUMBER(C92),"",SUBSTITUTE(SUBSTITUTE(SUBSTITUTE(SUBSTITUTE(SUBSTITUTE(SUBSTITUTE(SUBSTITUTE(SUBSTITUTE(SUBSTITUTE(SUBSTITUTE(SUBSTITUTE(SUBSTITUTE(TRIM(C92&amp;""),"۰","0"),"۱","1"),"۲","2"),"۳","3"),"۴","4"),"۵","5"),"۶","6"),"۷","7"),"۸","8"),"۹","9"),"-","/"),".","/"))</f>
        <v/>
      </c>
      <c r="L92">
        <f>IF(C92="","",IF(ISNUMBER(C92),C92,IFERROR(IF(VALUE(LEFT(K92,FIND("/",K92)-1))&gt;1700,DATE(VALUE(LEFT(K92,FIND("/",K92)-1)),VALUE(LEFT(MID(K92,FIND("/",K92)+1,20),FIND("/",MID(K92,FIND("/",K92)+1,20))-1)),VALUE(MID(MID(K92,FIND("/",K92)+1,20),FIND("/",MID(K92,FIND("/",K92)+1,20))+1,20))),INDEX(cal!$B$2:$B$52,MATCH(VALUE(LEFT(K92,FIND("/",K92)-1)),cal!$A$2:$A$52,0))+IF(VALUE(LEFT(MID(K92,FIND("/",K92)+1,20),FIND("/",MID(K92,FIND("/",K92)+1,20))-1))&lt;=6,(VALUE(LEFT(MID(K92,FIND("/",K92)+1,20),FIND("/",MID(K92,FIND("/",K92)+1,20))-1))-1)*31,186+(VALUE(LEFT(MID(K92,FIND("/",K92)+1,20),FIND("/",MID(K92,FIND("/",K92)+1,20))-1))-7)*30)+VALUE(MID(MID(K92,FIND("/",K92)+1,20),FIND("/",MID(K92,FIND("/",K92)+1,20))+1,20))-1),"")))</f>
        <v/>
      </c>
      <c r="M92">
        <f>IF(OR(L92="",D92=""),"",IFERROR(IF(E92="تقویمی",L92+D92,WORKDAY.INTL(L92,D92,IF($F$4="پنجشنبه و جمعه","0001100",16),'تعطیلات'!$E$5:$E$64)),""))</f>
        <v/>
      </c>
    </row>
    <row r="93">
      <c r="A93" s="13">
        <f>IF(B93="","",ROW()-8)</f>
        <v/>
      </c>
      <c r="B93" s="4" t="n"/>
      <c r="C93" s="14" t="n"/>
      <c r="D93" s="5" t="n"/>
      <c r="E93" s="5" t="n"/>
      <c r="F93" s="15">
        <f>IF(M93="","",IFERROR(INDEX(cal!$A$2:$A$52,MATCH(M93,cal!$B$2:$B$52,1))&amp;"/"&amp;TEXT(IF((M93-INDEX(cal!$B$2:$B$52,MATCH(M93,cal!$B$2:$B$52,1)))&lt;186,INT((M93-INDEX(cal!$B$2:$B$52,MATCH(M93,cal!$B$2:$B$52,1)))/31)+1,INT(((M93-INDEX(cal!$B$2:$B$52,MATCH(M93,cal!$B$2:$B$52,1)))-186)/30)+7),"00")&amp;"/"&amp;TEXT(IF((M93-INDEX(cal!$B$2:$B$52,MATCH(M93,cal!$B$2:$B$52,1)))&lt;186,MOD((M93-INDEX(cal!$B$2:$B$52,MATCH(M93,cal!$B$2:$B$52,1))),31)+1,MOD((M93-INDEX(cal!$B$2:$B$52,MATCH(M93,cal!$B$2:$B$52,1)))-186,30)+1),"00"),""))</f>
        <v/>
      </c>
      <c r="G93" s="16">
        <f>IF(M93="","",M93-TODAY())</f>
        <v/>
      </c>
      <c r="H93" s="15">
        <f>IF(M93="","",IF(G93&lt;0,"گذشته",IF(G93=0,"امروز!",IF(G93&lt;=7,"نزدیک",IF(G93&lt;=14,"حواست باشه","فرصت هست")))))</f>
        <v/>
      </c>
      <c r="K93">
        <f>IF(ISNUMBER(C93),"",SUBSTITUTE(SUBSTITUTE(SUBSTITUTE(SUBSTITUTE(SUBSTITUTE(SUBSTITUTE(SUBSTITUTE(SUBSTITUTE(SUBSTITUTE(SUBSTITUTE(SUBSTITUTE(SUBSTITUTE(TRIM(C93&amp;""),"۰","0"),"۱","1"),"۲","2"),"۳","3"),"۴","4"),"۵","5"),"۶","6"),"۷","7"),"۸","8"),"۹","9"),"-","/"),".","/"))</f>
        <v/>
      </c>
      <c r="L93">
        <f>IF(C93="","",IF(ISNUMBER(C93),C93,IFERROR(IF(VALUE(LEFT(K93,FIND("/",K93)-1))&gt;1700,DATE(VALUE(LEFT(K93,FIND("/",K93)-1)),VALUE(LEFT(MID(K93,FIND("/",K93)+1,20),FIND("/",MID(K93,FIND("/",K93)+1,20))-1)),VALUE(MID(MID(K93,FIND("/",K93)+1,20),FIND("/",MID(K93,FIND("/",K93)+1,20))+1,20))),INDEX(cal!$B$2:$B$52,MATCH(VALUE(LEFT(K93,FIND("/",K93)-1)),cal!$A$2:$A$52,0))+IF(VALUE(LEFT(MID(K93,FIND("/",K93)+1,20),FIND("/",MID(K93,FIND("/",K93)+1,20))-1))&lt;=6,(VALUE(LEFT(MID(K93,FIND("/",K93)+1,20),FIND("/",MID(K93,FIND("/",K93)+1,20))-1))-1)*31,186+(VALUE(LEFT(MID(K93,FIND("/",K93)+1,20),FIND("/",MID(K93,FIND("/",K93)+1,20))-1))-7)*30)+VALUE(MID(MID(K93,FIND("/",K93)+1,20),FIND("/",MID(K93,FIND("/",K93)+1,20))+1,20))-1),"")))</f>
        <v/>
      </c>
      <c r="M93">
        <f>IF(OR(L93="",D93=""),"",IFERROR(IF(E93="تقویمی",L93+D93,WORKDAY.INTL(L93,D93,IF($F$4="پنجشنبه و جمعه","0001100",16),'تعطیلات'!$E$5:$E$64)),""))</f>
        <v/>
      </c>
    </row>
    <row r="94">
      <c r="A94" s="13">
        <f>IF(B94="","",ROW()-8)</f>
        <v/>
      </c>
      <c r="B94" s="4" t="n"/>
      <c r="C94" s="14" t="n"/>
      <c r="D94" s="5" t="n"/>
      <c r="E94" s="5" t="n"/>
      <c r="F94" s="15">
        <f>IF(M94="","",IFERROR(INDEX(cal!$A$2:$A$52,MATCH(M94,cal!$B$2:$B$52,1))&amp;"/"&amp;TEXT(IF((M94-INDEX(cal!$B$2:$B$52,MATCH(M94,cal!$B$2:$B$52,1)))&lt;186,INT((M94-INDEX(cal!$B$2:$B$52,MATCH(M94,cal!$B$2:$B$52,1)))/31)+1,INT(((M94-INDEX(cal!$B$2:$B$52,MATCH(M94,cal!$B$2:$B$52,1)))-186)/30)+7),"00")&amp;"/"&amp;TEXT(IF((M94-INDEX(cal!$B$2:$B$52,MATCH(M94,cal!$B$2:$B$52,1)))&lt;186,MOD((M94-INDEX(cal!$B$2:$B$52,MATCH(M94,cal!$B$2:$B$52,1))),31)+1,MOD((M94-INDEX(cal!$B$2:$B$52,MATCH(M94,cal!$B$2:$B$52,1)))-186,30)+1),"00"),""))</f>
        <v/>
      </c>
      <c r="G94" s="16">
        <f>IF(M94="","",M94-TODAY())</f>
        <v/>
      </c>
      <c r="H94" s="15">
        <f>IF(M94="","",IF(G94&lt;0,"گذشته",IF(G94=0,"امروز!",IF(G94&lt;=7,"نزدیک",IF(G94&lt;=14,"حواست باشه","فرصت هست")))))</f>
        <v/>
      </c>
      <c r="K94">
        <f>IF(ISNUMBER(C94),"",SUBSTITUTE(SUBSTITUTE(SUBSTITUTE(SUBSTITUTE(SUBSTITUTE(SUBSTITUTE(SUBSTITUTE(SUBSTITUTE(SUBSTITUTE(SUBSTITUTE(SUBSTITUTE(SUBSTITUTE(TRIM(C94&amp;""),"۰","0"),"۱","1"),"۲","2"),"۳","3"),"۴","4"),"۵","5"),"۶","6"),"۷","7"),"۸","8"),"۹","9"),"-","/"),".","/"))</f>
        <v/>
      </c>
      <c r="L94">
        <f>IF(C94="","",IF(ISNUMBER(C94),C94,IFERROR(IF(VALUE(LEFT(K94,FIND("/",K94)-1))&gt;1700,DATE(VALUE(LEFT(K94,FIND("/",K94)-1)),VALUE(LEFT(MID(K94,FIND("/",K94)+1,20),FIND("/",MID(K94,FIND("/",K94)+1,20))-1)),VALUE(MID(MID(K94,FIND("/",K94)+1,20),FIND("/",MID(K94,FIND("/",K94)+1,20))+1,20))),INDEX(cal!$B$2:$B$52,MATCH(VALUE(LEFT(K94,FIND("/",K94)-1)),cal!$A$2:$A$52,0))+IF(VALUE(LEFT(MID(K94,FIND("/",K94)+1,20),FIND("/",MID(K94,FIND("/",K94)+1,20))-1))&lt;=6,(VALUE(LEFT(MID(K94,FIND("/",K94)+1,20),FIND("/",MID(K94,FIND("/",K94)+1,20))-1))-1)*31,186+(VALUE(LEFT(MID(K94,FIND("/",K94)+1,20),FIND("/",MID(K94,FIND("/",K94)+1,20))-1))-7)*30)+VALUE(MID(MID(K94,FIND("/",K94)+1,20),FIND("/",MID(K94,FIND("/",K94)+1,20))+1,20))-1),"")))</f>
        <v/>
      </c>
      <c r="M94">
        <f>IF(OR(L94="",D94=""),"",IFERROR(IF(E94="تقویمی",L94+D94,WORKDAY.INTL(L94,D94,IF($F$4="پنجشنبه و جمعه","0001100",16),'تعطیلات'!$E$5:$E$64)),""))</f>
        <v/>
      </c>
    </row>
    <row r="95">
      <c r="A95" s="13">
        <f>IF(B95="","",ROW()-8)</f>
        <v/>
      </c>
      <c r="B95" s="4" t="n"/>
      <c r="C95" s="14" t="n"/>
      <c r="D95" s="5" t="n"/>
      <c r="E95" s="5" t="n"/>
      <c r="F95" s="15">
        <f>IF(M95="","",IFERROR(INDEX(cal!$A$2:$A$52,MATCH(M95,cal!$B$2:$B$52,1))&amp;"/"&amp;TEXT(IF((M95-INDEX(cal!$B$2:$B$52,MATCH(M95,cal!$B$2:$B$52,1)))&lt;186,INT((M95-INDEX(cal!$B$2:$B$52,MATCH(M95,cal!$B$2:$B$52,1)))/31)+1,INT(((M95-INDEX(cal!$B$2:$B$52,MATCH(M95,cal!$B$2:$B$52,1)))-186)/30)+7),"00")&amp;"/"&amp;TEXT(IF((M95-INDEX(cal!$B$2:$B$52,MATCH(M95,cal!$B$2:$B$52,1)))&lt;186,MOD((M95-INDEX(cal!$B$2:$B$52,MATCH(M95,cal!$B$2:$B$52,1))),31)+1,MOD((M95-INDEX(cal!$B$2:$B$52,MATCH(M95,cal!$B$2:$B$52,1)))-186,30)+1),"00"),""))</f>
        <v/>
      </c>
      <c r="G95" s="16">
        <f>IF(M95="","",M95-TODAY())</f>
        <v/>
      </c>
      <c r="H95" s="15">
        <f>IF(M95="","",IF(G95&lt;0,"گذشته",IF(G95=0,"امروز!",IF(G95&lt;=7,"نزدیک",IF(G95&lt;=14,"حواست باشه","فرصت هست")))))</f>
        <v/>
      </c>
      <c r="K95">
        <f>IF(ISNUMBER(C95),"",SUBSTITUTE(SUBSTITUTE(SUBSTITUTE(SUBSTITUTE(SUBSTITUTE(SUBSTITUTE(SUBSTITUTE(SUBSTITUTE(SUBSTITUTE(SUBSTITUTE(SUBSTITUTE(SUBSTITUTE(TRIM(C95&amp;""),"۰","0"),"۱","1"),"۲","2"),"۳","3"),"۴","4"),"۵","5"),"۶","6"),"۷","7"),"۸","8"),"۹","9"),"-","/"),".","/"))</f>
        <v/>
      </c>
      <c r="L95">
        <f>IF(C95="","",IF(ISNUMBER(C95),C95,IFERROR(IF(VALUE(LEFT(K95,FIND("/",K95)-1))&gt;1700,DATE(VALUE(LEFT(K95,FIND("/",K95)-1)),VALUE(LEFT(MID(K95,FIND("/",K95)+1,20),FIND("/",MID(K95,FIND("/",K95)+1,20))-1)),VALUE(MID(MID(K95,FIND("/",K95)+1,20),FIND("/",MID(K95,FIND("/",K95)+1,20))+1,20))),INDEX(cal!$B$2:$B$52,MATCH(VALUE(LEFT(K95,FIND("/",K95)-1)),cal!$A$2:$A$52,0))+IF(VALUE(LEFT(MID(K95,FIND("/",K95)+1,20),FIND("/",MID(K95,FIND("/",K95)+1,20))-1))&lt;=6,(VALUE(LEFT(MID(K95,FIND("/",K95)+1,20),FIND("/",MID(K95,FIND("/",K95)+1,20))-1))-1)*31,186+(VALUE(LEFT(MID(K95,FIND("/",K95)+1,20),FIND("/",MID(K95,FIND("/",K95)+1,20))-1))-7)*30)+VALUE(MID(MID(K95,FIND("/",K95)+1,20),FIND("/",MID(K95,FIND("/",K95)+1,20))+1,20))-1),"")))</f>
        <v/>
      </c>
      <c r="M95">
        <f>IF(OR(L95="",D95=""),"",IFERROR(IF(E95="تقویمی",L95+D95,WORKDAY.INTL(L95,D95,IF($F$4="پنجشنبه و جمعه","0001100",16),'تعطیلات'!$E$5:$E$64)),""))</f>
        <v/>
      </c>
    </row>
    <row r="96">
      <c r="A96" s="13">
        <f>IF(B96="","",ROW()-8)</f>
        <v/>
      </c>
      <c r="B96" s="4" t="n"/>
      <c r="C96" s="14" t="n"/>
      <c r="D96" s="5" t="n"/>
      <c r="E96" s="5" t="n"/>
      <c r="F96" s="15">
        <f>IF(M96="","",IFERROR(INDEX(cal!$A$2:$A$52,MATCH(M96,cal!$B$2:$B$52,1))&amp;"/"&amp;TEXT(IF((M96-INDEX(cal!$B$2:$B$52,MATCH(M96,cal!$B$2:$B$52,1)))&lt;186,INT((M96-INDEX(cal!$B$2:$B$52,MATCH(M96,cal!$B$2:$B$52,1)))/31)+1,INT(((M96-INDEX(cal!$B$2:$B$52,MATCH(M96,cal!$B$2:$B$52,1)))-186)/30)+7),"00")&amp;"/"&amp;TEXT(IF((M96-INDEX(cal!$B$2:$B$52,MATCH(M96,cal!$B$2:$B$52,1)))&lt;186,MOD((M96-INDEX(cal!$B$2:$B$52,MATCH(M96,cal!$B$2:$B$52,1))),31)+1,MOD((M96-INDEX(cal!$B$2:$B$52,MATCH(M96,cal!$B$2:$B$52,1)))-186,30)+1),"00"),""))</f>
        <v/>
      </c>
      <c r="G96" s="16">
        <f>IF(M96="","",M96-TODAY())</f>
        <v/>
      </c>
      <c r="H96" s="15">
        <f>IF(M96="","",IF(G96&lt;0,"گذشته",IF(G96=0,"امروز!",IF(G96&lt;=7,"نزدیک",IF(G96&lt;=14,"حواست باشه","فرصت هست")))))</f>
        <v/>
      </c>
      <c r="K96">
        <f>IF(ISNUMBER(C96),"",SUBSTITUTE(SUBSTITUTE(SUBSTITUTE(SUBSTITUTE(SUBSTITUTE(SUBSTITUTE(SUBSTITUTE(SUBSTITUTE(SUBSTITUTE(SUBSTITUTE(SUBSTITUTE(SUBSTITUTE(TRIM(C96&amp;""),"۰","0"),"۱","1"),"۲","2"),"۳","3"),"۴","4"),"۵","5"),"۶","6"),"۷","7"),"۸","8"),"۹","9"),"-","/"),".","/"))</f>
        <v/>
      </c>
      <c r="L96">
        <f>IF(C96="","",IF(ISNUMBER(C96),C96,IFERROR(IF(VALUE(LEFT(K96,FIND("/",K96)-1))&gt;1700,DATE(VALUE(LEFT(K96,FIND("/",K96)-1)),VALUE(LEFT(MID(K96,FIND("/",K96)+1,20),FIND("/",MID(K96,FIND("/",K96)+1,20))-1)),VALUE(MID(MID(K96,FIND("/",K96)+1,20),FIND("/",MID(K96,FIND("/",K96)+1,20))+1,20))),INDEX(cal!$B$2:$B$52,MATCH(VALUE(LEFT(K96,FIND("/",K96)-1)),cal!$A$2:$A$52,0))+IF(VALUE(LEFT(MID(K96,FIND("/",K96)+1,20),FIND("/",MID(K96,FIND("/",K96)+1,20))-1))&lt;=6,(VALUE(LEFT(MID(K96,FIND("/",K96)+1,20),FIND("/",MID(K96,FIND("/",K96)+1,20))-1))-1)*31,186+(VALUE(LEFT(MID(K96,FIND("/",K96)+1,20),FIND("/",MID(K96,FIND("/",K96)+1,20))-1))-7)*30)+VALUE(MID(MID(K96,FIND("/",K96)+1,20),FIND("/",MID(K96,FIND("/",K96)+1,20))+1,20))-1),"")))</f>
        <v/>
      </c>
      <c r="M96">
        <f>IF(OR(L96="",D96=""),"",IFERROR(IF(E96="تقویمی",L96+D96,WORKDAY.INTL(L96,D96,IF($F$4="پنجشنبه و جمعه","0001100",16),'تعطیلات'!$E$5:$E$64)),""))</f>
        <v/>
      </c>
    </row>
    <row r="97">
      <c r="A97" s="13">
        <f>IF(B97="","",ROW()-8)</f>
        <v/>
      </c>
      <c r="B97" s="4" t="n"/>
      <c r="C97" s="14" t="n"/>
      <c r="D97" s="5" t="n"/>
      <c r="E97" s="5" t="n"/>
      <c r="F97" s="15">
        <f>IF(M97="","",IFERROR(INDEX(cal!$A$2:$A$52,MATCH(M97,cal!$B$2:$B$52,1))&amp;"/"&amp;TEXT(IF((M97-INDEX(cal!$B$2:$B$52,MATCH(M97,cal!$B$2:$B$52,1)))&lt;186,INT((M97-INDEX(cal!$B$2:$B$52,MATCH(M97,cal!$B$2:$B$52,1)))/31)+1,INT(((M97-INDEX(cal!$B$2:$B$52,MATCH(M97,cal!$B$2:$B$52,1)))-186)/30)+7),"00")&amp;"/"&amp;TEXT(IF((M97-INDEX(cal!$B$2:$B$52,MATCH(M97,cal!$B$2:$B$52,1)))&lt;186,MOD((M97-INDEX(cal!$B$2:$B$52,MATCH(M97,cal!$B$2:$B$52,1))),31)+1,MOD((M97-INDEX(cal!$B$2:$B$52,MATCH(M97,cal!$B$2:$B$52,1)))-186,30)+1),"00"),""))</f>
        <v/>
      </c>
      <c r="G97" s="16">
        <f>IF(M97="","",M97-TODAY())</f>
        <v/>
      </c>
      <c r="H97" s="15">
        <f>IF(M97="","",IF(G97&lt;0,"گذشته",IF(G97=0,"امروز!",IF(G97&lt;=7,"نزدیک",IF(G97&lt;=14,"حواست باشه","فرصت هست")))))</f>
        <v/>
      </c>
      <c r="K97">
        <f>IF(ISNUMBER(C97),"",SUBSTITUTE(SUBSTITUTE(SUBSTITUTE(SUBSTITUTE(SUBSTITUTE(SUBSTITUTE(SUBSTITUTE(SUBSTITUTE(SUBSTITUTE(SUBSTITUTE(SUBSTITUTE(SUBSTITUTE(TRIM(C97&amp;""),"۰","0"),"۱","1"),"۲","2"),"۳","3"),"۴","4"),"۵","5"),"۶","6"),"۷","7"),"۸","8"),"۹","9"),"-","/"),".","/"))</f>
        <v/>
      </c>
      <c r="L97">
        <f>IF(C97="","",IF(ISNUMBER(C97),C97,IFERROR(IF(VALUE(LEFT(K97,FIND("/",K97)-1))&gt;1700,DATE(VALUE(LEFT(K97,FIND("/",K97)-1)),VALUE(LEFT(MID(K97,FIND("/",K97)+1,20),FIND("/",MID(K97,FIND("/",K97)+1,20))-1)),VALUE(MID(MID(K97,FIND("/",K97)+1,20),FIND("/",MID(K97,FIND("/",K97)+1,20))+1,20))),INDEX(cal!$B$2:$B$52,MATCH(VALUE(LEFT(K97,FIND("/",K97)-1)),cal!$A$2:$A$52,0))+IF(VALUE(LEFT(MID(K97,FIND("/",K97)+1,20),FIND("/",MID(K97,FIND("/",K97)+1,20))-1))&lt;=6,(VALUE(LEFT(MID(K97,FIND("/",K97)+1,20),FIND("/",MID(K97,FIND("/",K97)+1,20))-1))-1)*31,186+(VALUE(LEFT(MID(K97,FIND("/",K97)+1,20),FIND("/",MID(K97,FIND("/",K97)+1,20))-1))-7)*30)+VALUE(MID(MID(K97,FIND("/",K97)+1,20),FIND("/",MID(K97,FIND("/",K97)+1,20))+1,20))-1),"")))</f>
        <v/>
      </c>
      <c r="M97">
        <f>IF(OR(L97="",D97=""),"",IFERROR(IF(E97="تقویمی",L97+D97,WORKDAY.INTL(L97,D97,IF($F$4="پنجشنبه و جمعه","0001100",16),'تعطیلات'!$E$5:$E$64)),""))</f>
        <v/>
      </c>
    </row>
    <row r="98">
      <c r="A98" s="13">
        <f>IF(B98="","",ROW()-8)</f>
        <v/>
      </c>
      <c r="B98" s="4" t="n"/>
      <c r="C98" s="14" t="n"/>
      <c r="D98" s="5" t="n"/>
      <c r="E98" s="5" t="n"/>
      <c r="F98" s="15">
        <f>IF(M98="","",IFERROR(INDEX(cal!$A$2:$A$52,MATCH(M98,cal!$B$2:$B$52,1))&amp;"/"&amp;TEXT(IF((M98-INDEX(cal!$B$2:$B$52,MATCH(M98,cal!$B$2:$B$52,1)))&lt;186,INT((M98-INDEX(cal!$B$2:$B$52,MATCH(M98,cal!$B$2:$B$52,1)))/31)+1,INT(((M98-INDEX(cal!$B$2:$B$52,MATCH(M98,cal!$B$2:$B$52,1)))-186)/30)+7),"00")&amp;"/"&amp;TEXT(IF((M98-INDEX(cal!$B$2:$B$52,MATCH(M98,cal!$B$2:$B$52,1)))&lt;186,MOD((M98-INDEX(cal!$B$2:$B$52,MATCH(M98,cal!$B$2:$B$52,1))),31)+1,MOD((M98-INDEX(cal!$B$2:$B$52,MATCH(M98,cal!$B$2:$B$52,1)))-186,30)+1),"00"),""))</f>
        <v/>
      </c>
      <c r="G98" s="16">
        <f>IF(M98="","",M98-TODAY())</f>
        <v/>
      </c>
      <c r="H98" s="15">
        <f>IF(M98="","",IF(G98&lt;0,"گذشته",IF(G98=0,"امروز!",IF(G98&lt;=7,"نزدیک",IF(G98&lt;=14,"حواست باشه","فرصت هست")))))</f>
        <v/>
      </c>
      <c r="K98">
        <f>IF(ISNUMBER(C98),"",SUBSTITUTE(SUBSTITUTE(SUBSTITUTE(SUBSTITUTE(SUBSTITUTE(SUBSTITUTE(SUBSTITUTE(SUBSTITUTE(SUBSTITUTE(SUBSTITUTE(SUBSTITUTE(SUBSTITUTE(TRIM(C98&amp;""),"۰","0"),"۱","1"),"۲","2"),"۳","3"),"۴","4"),"۵","5"),"۶","6"),"۷","7"),"۸","8"),"۹","9"),"-","/"),".","/"))</f>
        <v/>
      </c>
      <c r="L98">
        <f>IF(C98="","",IF(ISNUMBER(C98),C98,IFERROR(IF(VALUE(LEFT(K98,FIND("/",K98)-1))&gt;1700,DATE(VALUE(LEFT(K98,FIND("/",K98)-1)),VALUE(LEFT(MID(K98,FIND("/",K98)+1,20),FIND("/",MID(K98,FIND("/",K98)+1,20))-1)),VALUE(MID(MID(K98,FIND("/",K98)+1,20),FIND("/",MID(K98,FIND("/",K98)+1,20))+1,20))),INDEX(cal!$B$2:$B$52,MATCH(VALUE(LEFT(K98,FIND("/",K98)-1)),cal!$A$2:$A$52,0))+IF(VALUE(LEFT(MID(K98,FIND("/",K98)+1,20),FIND("/",MID(K98,FIND("/",K98)+1,20))-1))&lt;=6,(VALUE(LEFT(MID(K98,FIND("/",K98)+1,20),FIND("/",MID(K98,FIND("/",K98)+1,20))-1))-1)*31,186+(VALUE(LEFT(MID(K98,FIND("/",K98)+1,20),FIND("/",MID(K98,FIND("/",K98)+1,20))-1))-7)*30)+VALUE(MID(MID(K98,FIND("/",K98)+1,20),FIND("/",MID(K98,FIND("/",K98)+1,20))+1,20))-1),"")))</f>
        <v/>
      </c>
      <c r="M98">
        <f>IF(OR(L98="",D98=""),"",IFERROR(IF(E98="تقویمی",L98+D98,WORKDAY.INTL(L98,D98,IF($F$4="پنجشنبه و جمعه","0001100",16),'تعطیلات'!$E$5:$E$64)),""))</f>
        <v/>
      </c>
    </row>
    <row r="99">
      <c r="A99" s="13">
        <f>IF(B99="","",ROW()-8)</f>
        <v/>
      </c>
      <c r="B99" s="4" t="n"/>
      <c r="C99" s="14" t="n"/>
      <c r="D99" s="5" t="n"/>
      <c r="E99" s="5" t="n"/>
      <c r="F99" s="15">
        <f>IF(M99="","",IFERROR(INDEX(cal!$A$2:$A$52,MATCH(M99,cal!$B$2:$B$52,1))&amp;"/"&amp;TEXT(IF((M99-INDEX(cal!$B$2:$B$52,MATCH(M99,cal!$B$2:$B$52,1)))&lt;186,INT((M99-INDEX(cal!$B$2:$B$52,MATCH(M99,cal!$B$2:$B$52,1)))/31)+1,INT(((M99-INDEX(cal!$B$2:$B$52,MATCH(M99,cal!$B$2:$B$52,1)))-186)/30)+7),"00")&amp;"/"&amp;TEXT(IF((M99-INDEX(cal!$B$2:$B$52,MATCH(M99,cal!$B$2:$B$52,1)))&lt;186,MOD((M99-INDEX(cal!$B$2:$B$52,MATCH(M99,cal!$B$2:$B$52,1))),31)+1,MOD((M99-INDEX(cal!$B$2:$B$52,MATCH(M99,cal!$B$2:$B$52,1)))-186,30)+1),"00"),""))</f>
        <v/>
      </c>
      <c r="G99" s="16">
        <f>IF(M99="","",M99-TODAY())</f>
        <v/>
      </c>
      <c r="H99" s="15">
        <f>IF(M99="","",IF(G99&lt;0,"گذشته",IF(G99=0,"امروز!",IF(G99&lt;=7,"نزدیک",IF(G99&lt;=14,"حواست باشه","فرصت هست")))))</f>
        <v/>
      </c>
      <c r="K99">
        <f>IF(ISNUMBER(C99),"",SUBSTITUTE(SUBSTITUTE(SUBSTITUTE(SUBSTITUTE(SUBSTITUTE(SUBSTITUTE(SUBSTITUTE(SUBSTITUTE(SUBSTITUTE(SUBSTITUTE(SUBSTITUTE(SUBSTITUTE(TRIM(C99&amp;""),"۰","0"),"۱","1"),"۲","2"),"۳","3"),"۴","4"),"۵","5"),"۶","6"),"۷","7"),"۸","8"),"۹","9"),"-","/"),".","/"))</f>
        <v/>
      </c>
      <c r="L99">
        <f>IF(C99="","",IF(ISNUMBER(C99),C99,IFERROR(IF(VALUE(LEFT(K99,FIND("/",K99)-1))&gt;1700,DATE(VALUE(LEFT(K99,FIND("/",K99)-1)),VALUE(LEFT(MID(K99,FIND("/",K99)+1,20),FIND("/",MID(K99,FIND("/",K99)+1,20))-1)),VALUE(MID(MID(K99,FIND("/",K99)+1,20),FIND("/",MID(K99,FIND("/",K99)+1,20))+1,20))),INDEX(cal!$B$2:$B$52,MATCH(VALUE(LEFT(K99,FIND("/",K99)-1)),cal!$A$2:$A$52,0))+IF(VALUE(LEFT(MID(K99,FIND("/",K99)+1,20),FIND("/",MID(K99,FIND("/",K99)+1,20))-1))&lt;=6,(VALUE(LEFT(MID(K99,FIND("/",K99)+1,20),FIND("/",MID(K99,FIND("/",K99)+1,20))-1))-1)*31,186+(VALUE(LEFT(MID(K99,FIND("/",K99)+1,20),FIND("/",MID(K99,FIND("/",K99)+1,20))-1))-7)*30)+VALUE(MID(MID(K99,FIND("/",K99)+1,20),FIND("/",MID(K99,FIND("/",K99)+1,20))+1,20))-1),"")))</f>
        <v/>
      </c>
      <c r="M99">
        <f>IF(OR(L99="",D99=""),"",IFERROR(IF(E99="تقویمی",L99+D99,WORKDAY.INTL(L99,D99,IF($F$4="پنجشنبه و جمعه","0001100",16),'تعطیلات'!$E$5:$E$64)),""))</f>
        <v/>
      </c>
    </row>
    <row r="100">
      <c r="A100" s="13">
        <f>IF(B100="","",ROW()-8)</f>
        <v/>
      </c>
      <c r="B100" s="4" t="n"/>
      <c r="C100" s="14" t="n"/>
      <c r="D100" s="5" t="n"/>
      <c r="E100" s="5" t="n"/>
      <c r="F100" s="15">
        <f>IF(M100="","",IFERROR(INDEX(cal!$A$2:$A$52,MATCH(M100,cal!$B$2:$B$52,1))&amp;"/"&amp;TEXT(IF((M100-INDEX(cal!$B$2:$B$52,MATCH(M100,cal!$B$2:$B$52,1)))&lt;186,INT((M100-INDEX(cal!$B$2:$B$52,MATCH(M100,cal!$B$2:$B$52,1)))/31)+1,INT(((M100-INDEX(cal!$B$2:$B$52,MATCH(M100,cal!$B$2:$B$52,1)))-186)/30)+7),"00")&amp;"/"&amp;TEXT(IF((M100-INDEX(cal!$B$2:$B$52,MATCH(M100,cal!$B$2:$B$52,1)))&lt;186,MOD((M100-INDEX(cal!$B$2:$B$52,MATCH(M100,cal!$B$2:$B$52,1))),31)+1,MOD((M100-INDEX(cal!$B$2:$B$52,MATCH(M100,cal!$B$2:$B$52,1)))-186,30)+1),"00"),""))</f>
        <v/>
      </c>
      <c r="G100" s="16">
        <f>IF(M100="","",M100-TODAY())</f>
        <v/>
      </c>
      <c r="H100" s="15">
        <f>IF(M100="","",IF(G100&lt;0,"گذشته",IF(G100=0,"امروز!",IF(G100&lt;=7,"نزدیک",IF(G100&lt;=14,"حواست باشه","فرصت هست")))))</f>
        <v/>
      </c>
      <c r="K100">
        <f>IF(ISNUMBER(C100),"",SUBSTITUTE(SUBSTITUTE(SUBSTITUTE(SUBSTITUTE(SUBSTITUTE(SUBSTITUTE(SUBSTITUTE(SUBSTITUTE(SUBSTITUTE(SUBSTITUTE(SUBSTITUTE(SUBSTITUTE(TRIM(C100&amp;""),"۰","0"),"۱","1"),"۲","2"),"۳","3"),"۴","4"),"۵","5"),"۶","6"),"۷","7"),"۸","8"),"۹","9"),"-","/"),".","/"))</f>
        <v/>
      </c>
      <c r="L100">
        <f>IF(C100="","",IF(ISNUMBER(C100),C100,IFERROR(IF(VALUE(LEFT(K100,FIND("/",K100)-1))&gt;1700,DATE(VALUE(LEFT(K100,FIND("/",K100)-1)),VALUE(LEFT(MID(K100,FIND("/",K100)+1,20),FIND("/",MID(K100,FIND("/",K100)+1,20))-1)),VALUE(MID(MID(K100,FIND("/",K100)+1,20),FIND("/",MID(K100,FIND("/",K100)+1,20))+1,20))),INDEX(cal!$B$2:$B$52,MATCH(VALUE(LEFT(K100,FIND("/",K100)-1)),cal!$A$2:$A$52,0))+IF(VALUE(LEFT(MID(K100,FIND("/",K100)+1,20),FIND("/",MID(K100,FIND("/",K100)+1,20))-1))&lt;=6,(VALUE(LEFT(MID(K100,FIND("/",K100)+1,20),FIND("/",MID(K100,FIND("/",K100)+1,20))-1))-1)*31,186+(VALUE(LEFT(MID(K100,FIND("/",K100)+1,20),FIND("/",MID(K100,FIND("/",K100)+1,20))-1))-7)*30)+VALUE(MID(MID(K100,FIND("/",K100)+1,20),FIND("/",MID(K100,FIND("/",K100)+1,20))+1,20))-1),"")))</f>
        <v/>
      </c>
      <c r="M100">
        <f>IF(OR(L100="",D100=""),"",IFERROR(IF(E100="تقویمی",L100+D100,WORKDAY.INTL(L100,D100,IF($F$4="پنجشنبه و جمعه","0001100",16),'تعطیلات'!$E$5:$E$64)),""))</f>
        <v/>
      </c>
    </row>
    <row r="101">
      <c r="A101" s="13">
        <f>IF(B101="","",ROW()-8)</f>
        <v/>
      </c>
      <c r="B101" s="4" t="n"/>
      <c r="C101" s="14" t="n"/>
      <c r="D101" s="5" t="n"/>
      <c r="E101" s="5" t="n"/>
      <c r="F101" s="15">
        <f>IF(M101="","",IFERROR(INDEX(cal!$A$2:$A$52,MATCH(M101,cal!$B$2:$B$52,1))&amp;"/"&amp;TEXT(IF((M101-INDEX(cal!$B$2:$B$52,MATCH(M101,cal!$B$2:$B$52,1)))&lt;186,INT((M101-INDEX(cal!$B$2:$B$52,MATCH(M101,cal!$B$2:$B$52,1)))/31)+1,INT(((M101-INDEX(cal!$B$2:$B$52,MATCH(M101,cal!$B$2:$B$52,1)))-186)/30)+7),"00")&amp;"/"&amp;TEXT(IF((M101-INDEX(cal!$B$2:$B$52,MATCH(M101,cal!$B$2:$B$52,1)))&lt;186,MOD((M101-INDEX(cal!$B$2:$B$52,MATCH(M101,cal!$B$2:$B$52,1))),31)+1,MOD((M101-INDEX(cal!$B$2:$B$52,MATCH(M101,cal!$B$2:$B$52,1)))-186,30)+1),"00"),""))</f>
        <v/>
      </c>
      <c r="G101" s="16">
        <f>IF(M101="","",M101-TODAY())</f>
        <v/>
      </c>
      <c r="H101" s="15">
        <f>IF(M101="","",IF(G101&lt;0,"گذشته",IF(G101=0,"امروز!",IF(G101&lt;=7,"نزدیک",IF(G101&lt;=14,"حواست باشه","فرصت هست")))))</f>
        <v/>
      </c>
      <c r="K101">
        <f>IF(ISNUMBER(C101),"",SUBSTITUTE(SUBSTITUTE(SUBSTITUTE(SUBSTITUTE(SUBSTITUTE(SUBSTITUTE(SUBSTITUTE(SUBSTITUTE(SUBSTITUTE(SUBSTITUTE(SUBSTITUTE(SUBSTITUTE(TRIM(C101&amp;""),"۰","0"),"۱","1"),"۲","2"),"۳","3"),"۴","4"),"۵","5"),"۶","6"),"۷","7"),"۸","8"),"۹","9"),"-","/"),".","/"))</f>
        <v/>
      </c>
      <c r="L101">
        <f>IF(C101="","",IF(ISNUMBER(C101),C101,IFERROR(IF(VALUE(LEFT(K101,FIND("/",K101)-1))&gt;1700,DATE(VALUE(LEFT(K101,FIND("/",K101)-1)),VALUE(LEFT(MID(K101,FIND("/",K101)+1,20),FIND("/",MID(K101,FIND("/",K101)+1,20))-1)),VALUE(MID(MID(K101,FIND("/",K101)+1,20),FIND("/",MID(K101,FIND("/",K101)+1,20))+1,20))),INDEX(cal!$B$2:$B$52,MATCH(VALUE(LEFT(K101,FIND("/",K101)-1)),cal!$A$2:$A$52,0))+IF(VALUE(LEFT(MID(K101,FIND("/",K101)+1,20),FIND("/",MID(K101,FIND("/",K101)+1,20))-1))&lt;=6,(VALUE(LEFT(MID(K101,FIND("/",K101)+1,20),FIND("/",MID(K101,FIND("/",K101)+1,20))-1))-1)*31,186+(VALUE(LEFT(MID(K101,FIND("/",K101)+1,20),FIND("/",MID(K101,FIND("/",K101)+1,20))-1))-7)*30)+VALUE(MID(MID(K101,FIND("/",K101)+1,20),FIND("/",MID(K101,FIND("/",K101)+1,20))+1,20))-1),"")))</f>
        <v/>
      </c>
      <c r="M101">
        <f>IF(OR(L101="",D101=""),"",IFERROR(IF(E101="تقویمی",L101+D101,WORKDAY.INTL(L101,D101,IF($F$4="پنجشنبه و جمعه","0001100",16),'تعطیلات'!$E$5:$E$64)),""))</f>
        <v/>
      </c>
    </row>
    <row r="102">
      <c r="A102" s="13">
        <f>IF(B102="","",ROW()-8)</f>
        <v/>
      </c>
      <c r="B102" s="4" t="n"/>
      <c r="C102" s="14" t="n"/>
      <c r="D102" s="5" t="n"/>
      <c r="E102" s="5" t="n"/>
      <c r="F102" s="15">
        <f>IF(M102="","",IFERROR(INDEX(cal!$A$2:$A$52,MATCH(M102,cal!$B$2:$B$52,1))&amp;"/"&amp;TEXT(IF((M102-INDEX(cal!$B$2:$B$52,MATCH(M102,cal!$B$2:$B$52,1)))&lt;186,INT((M102-INDEX(cal!$B$2:$B$52,MATCH(M102,cal!$B$2:$B$52,1)))/31)+1,INT(((M102-INDEX(cal!$B$2:$B$52,MATCH(M102,cal!$B$2:$B$52,1)))-186)/30)+7),"00")&amp;"/"&amp;TEXT(IF((M102-INDEX(cal!$B$2:$B$52,MATCH(M102,cal!$B$2:$B$52,1)))&lt;186,MOD((M102-INDEX(cal!$B$2:$B$52,MATCH(M102,cal!$B$2:$B$52,1))),31)+1,MOD((M102-INDEX(cal!$B$2:$B$52,MATCH(M102,cal!$B$2:$B$52,1)))-186,30)+1),"00"),""))</f>
        <v/>
      </c>
      <c r="G102" s="16">
        <f>IF(M102="","",M102-TODAY())</f>
        <v/>
      </c>
      <c r="H102" s="15">
        <f>IF(M102="","",IF(G102&lt;0,"گذشته",IF(G102=0,"امروز!",IF(G102&lt;=7,"نزدیک",IF(G102&lt;=14,"حواست باشه","فرصت هست")))))</f>
        <v/>
      </c>
      <c r="K102">
        <f>IF(ISNUMBER(C102),"",SUBSTITUTE(SUBSTITUTE(SUBSTITUTE(SUBSTITUTE(SUBSTITUTE(SUBSTITUTE(SUBSTITUTE(SUBSTITUTE(SUBSTITUTE(SUBSTITUTE(SUBSTITUTE(SUBSTITUTE(TRIM(C102&amp;""),"۰","0"),"۱","1"),"۲","2"),"۳","3"),"۴","4"),"۵","5"),"۶","6"),"۷","7"),"۸","8"),"۹","9"),"-","/"),".","/"))</f>
        <v/>
      </c>
      <c r="L102">
        <f>IF(C102="","",IF(ISNUMBER(C102),C102,IFERROR(IF(VALUE(LEFT(K102,FIND("/",K102)-1))&gt;1700,DATE(VALUE(LEFT(K102,FIND("/",K102)-1)),VALUE(LEFT(MID(K102,FIND("/",K102)+1,20),FIND("/",MID(K102,FIND("/",K102)+1,20))-1)),VALUE(MID(MID(K102,FIND("/",K102)+1,20),FIND("/",MID(K102,FIND("/",K102)+1,20))+1,20))),INDEX(cal!$B$2:$B$52,MATCH(VALUE(LEFT(K102,FIND("/",K102)-1)),cal!$A$2:$A$52,0))+IF(VALUE(LEFT(MID(K102,FIND("/",K102)+1,20),FIND("/",MID(K102,FIND("/",K102)+1,20))-1))&lt;=6,(VALUE(LEFT(MID(K102,FIND("/",K102)+1,20),FIND("/",MID(K102,FIND("/",K102)+1,20))-1))-1)*31,186+(VALUE(LEFT(MID(K102,FIND("/",K102)+1,20),FIND("/",MID(K102,FIND("/",K102)+1,20))-1))-7)*30)+VALUE(MID(MID(K102,FIND("/",K102)+1,20),FIND("/",MID(K102,FIND("/",K102)+1,20))+1,20))-1),"")))</f>
        <v/>
      </c>
      <c r="M102">
        <f>IF(OR(L102="",D102=""),"",IFERROR(IF(E102="تقویمی",L102+D102,WORKDAY.INTL(L102,D102,IF($F$4="پنجشنبه و جمعه","0001100",16),'تعطیلات'!$E$5:$E$64)),""))</f>
        <v/>
      </c>
    </row>
    <row r="103">
      <c r="A103" s="13">
        <f>IF(B103="","",ROW()-8)</f>
        <v/>
      </c>
      <c r="B103" s="4" t="n"/>
      <c r="C103" s="14" t="n"/>
      <c r="D103" s="5" t="n"/>
      <c r="E103" s="5" t="n"/>
      <c r="F103" s="15">
        <f>IF(M103="","",IFERROR(INDEX(cal!$A$2:$A$52,MATCH(M103,cal!$B$2:$B$52,1))&amp;"/"&amp;TEXT(IF((M103-INDEX(cal!$B$2:$B$52,MATCH(M103,cal!$B$2:$B$52,1)))&lt;186,INT((M103-INDEX(cal!$B$2:$B$52,MATCH(M103,cal!$B$2:$B$52,1)))/31)+1,INT(((M103-INDEX(cal!$B$2:$B$52,MATCH(M103,cal!$B$2:$B$52,1)))-186)/30)+7),"00")&amp;"/"&amp;TEXT(IF((M103-INDEX(cal!$B$2:$B$52,MATCH(M103,cal!$B$2:$B$52,1)))&lt;186,MOD((M103-INDEX(cal!$B$2:$B$52,MATCH(M103,cal!$B$2:$B$52,1))),31)+1,MOD((M103-INDEX(cal!$B$2:$B$52,MATCH(M103,cal!$B$2:$B$52,1)))-186,30)+1),"00"),""))</f>
        <v/>
      </c>
      <c r="G103" s="16">
        <f>IF(M103="","",M103-TODAY())</f>
        <v/>
      </c>
      <c r="H103" s="15">
        <f>IF(M103="","",IF(G103&lt;0,"گذشته",IF(G103=0,"امروز!",IF(G103&lt;=7,"نزدیک",IF(G103&lt;=14,"حواست باشه","فرصت هست")))))</f>
        <v/>
      </c>
      <c r="K103">
        <f>IF(ISNUMBER(C103),"",SUBSTITUTE(SUBSTITUTE(SUBSTITUTE(SUBSTITUTE(SUBSTITUTE(SUBSTITUTE(SUBSTITUTE(SUBSTITUTE(SUBSTITUTE(SUBSTITUTE(SUBSTITUTE(SUBSTITUTE(TRIM(C103&amp;""),"۰","0"),"۱","1"),"۲","2"),"۳","3"),"۴","4"),"۵","5"),"۶","6"),"۷","7"),"۸","8"),"۹","9"),"-","/"),".","/"))</f>
        <v/>
      </c>
      <c r="L103">
        <f>IF(C103="","",IF(ISNUMBER(C103),C103,IFERROR(IF(VALUE(LEFT(K103,FIND("/",K103)-1))&gt;1700,DATE(VALUE(LEFT(K103,FIND("/",K103)-1)),VALUE(LEFT(MID(K103,FIND("/",K103)+1,20),FIND("/",MID(K103,FIND("/",K103)+1,20))-1)),VALUE(MID(MID(K103,FIND("/",K103)+1,20),FIND("/",MID(K103,FIND("/",K103)+1,20))+1,20))),INDEX(cal!$B$2:$B$52,MATCH(VALUE(LEFT(K103,FIND("/",K103)-1)),cal!$A$2:$A$52,0))+IF(VALUE(LEFT(MID(K103,FIND("/",K103)+1,20),FIND("/",MID(K103,FIND("/",K103)+1,20))-1))&lt;=6,(VALUE(LEFT(MID(K103,FIND("/",K103)+1,20),FIND("/",MID(K103,FIND("/",K103)+1,20))-1))-1)*31,186+(VALUE(LEFT(MID(K103,FIND("/",K103)+1,20),FIND("/",MID(K103,FIND("/",K103)+1,20))-1))-7)*30)+VALUE(MID(MID(K103,FIND("/",K103)+1,20),FIND("/",MID(K103,FIND("/",K103)+1,20))+1,20))-1),"")))</f>
        <v/>
      </c>
      <c r="M103">
        <f>IF(OR(L103="",D103=""),"",IFERROR(IF(E103="تقویمی",L103+D103,WORKDAY.INTL(L103,D103,IF($F$4="پنجشنبه و جمعه","0001100",16),'تعطیلات'!$E$5:$E$64)),""))</f>
        <v/>
      </c>
    </row>
    <row r="104">
      <c r="A104" s="13">
        <f>IF(B104="","",ROW()-8)</f>
        <v/>
      </c>
      <c r="B104" s="4" t="n"/>
      <c r="C104" s="14" t="n"/>
      <c r="D104" s="5" t="n"/>
      <c r="E104" s="5" t="n"/>
      <c r="F104" s="15">
        <f>IF(M104="","",IFERROR(INDEX(cal!$A$2:$A$52,MATCH(M104,cal!$B$2:$B$52,1))&amp;"/"&amp;TEXT(IF((M104-INDEX(cal!$B$2:$B$52,MATCH(M104,cal!$B$2:$B$52,1)))&lt;186,INT((M104-INDEX(cal!$B$2:$B$52,MATCH(M104,cal!$B$2:$B$52,1)))/31)+1,INT(((M104-INDEX(cal!$B$2:$B$52,MATCH(M104,cal!$B$2:$B$52,1)))-186)/30)+7),"00")&amp;"/"&amp;TEXT(IF((M104-INDEX(cal!$B$2:$B$52,MATCH(M104,cal!$B$2:$B$52,1)))&lt;186,MOD((M104-INDEX(cal!$B$2:$B$52,MATCH(M104,cal!$B$2:$B$52,1))),31)+1,MOD((M104-INDEX(cal!$B$2:$B$52,MATCH(M104,cal!$B$2:$B$52,1)))-186,30)+1),"00"),""))</f>
        <v/>
      </c>
      <c r="G104" s="16">
        <f>IF(M104="","",M104-TODAY())</f>
        <v/>
      </c>
      <c r="H104" s="15">
        <f>IF(M104="","",IF(G104&lt;0,"گذشته",IF(G104=0,"امروز!",IF(G104&lt;=7,"نزدیک",IF(G104&lt;=14,"حواست باشه","فرصت هست")))))</f>
        <v/>
      </c>
      <c r="K104">
        <f>IF(ISNUMBER(C104),"",SUBSTITUTE(SUBSTITUTE(SUBSTITUTE(SUBSTITUTE(SUBSTITUTE(SUBSTITUTE(SUBSTITUTE(SUBSTITUTE(SUBSTITUTE(SUBSTITUTE(SUBSTITUTE(SUBSTITUTE(TRIM(C104&amp;""),"۰","0"),"۱","1"),"۲","2"),"۳","3"),"۴","4"),"۵","5"),"۶","6"),"۷","7"),"۸","8"),"۹","9"),"-","/"),".","/"))</f>
        <v/>
      </c>
      <c r="L104">
        <f>IF(C104="","",IF(ISNUMBER(C104),C104,IFERROR(IF(VALUE(LEFT(K104,FIND("/",K104)-1))&gt;1700,DATE(VALUE(LEFT(K104,FIND("/",K104)-1)),VALUE(LEFT(MID(K104,FIND("/",K104)+1,20),FIND("/",MID(K104,FIND("/",K104)+1,20))-1)),VALUE(MID(MID(K104,FIND("/",K104)+1,20),FIND("/",MID(K104,FIND("/",K104)+1,20))+1,20))),INDEX(cal!$B$2:$B$52,MATCH(VALUE(LEFT(K104,FIND("/",K104)-1)),cal!$A$2:$A$52,0))+IF(VALUE(LEFT(MID(K104,FIND("/",K104)+1,20),FIND("/",MID(K104,FIND("/",K104)+1,20))-1))&lt;=6,(VALUE(LEFT(MID(K104,FIND("/",K104)+1,20),FIND("/",MID(K104,FIND("/",K104)+1,20))-1))-1)*31,186+(VALUE(LEFT(MID(K104,FIND("/",K104)+1,20),FIND("/",MID(K104,FIND("/",K104)+1,20))-1))-7)*30)+VALUE(MID(MID(K104,FIND("/",K104)+1,20),FIND("/",MID(K104,FIND("/",K104)+1,20))+1,20))-1),"")))</f>
        <v/>
      </c>
      <c r="M104">
        <f>IF(OR(L104="",D104=""),"",IFERROR(IF(E104="تقویمی",L104+D104,WORKDAY.INTL(L104,D104,IF($F$4="پنجشنبه و جمعه","0001100",16),'تعطیلات'!$E$5:$E$64)),""))</f>
        <v/>
      </c>
    </row>
    <row r="105">
      <c r="A105" s="13">
        <f>IF(B105="","",ROW()-8)</f>
        <v/>
      </c>
      <c r="B105" s="4" t="n"/>
      <c r="C105" s="14" t="n"/>
      <c r="D105" s="5" t="n"/>
      <c r="E105" s="5" t="n"/>
      <c r="F105" s="15">
        <f>IF(M105="","",IFERROR(INDEX(cal!$A$2:$A$52,MATCH(M105,cal!$B$2:$B$52,1))&amp;"/"&amp;TEXT(IF((M105-INDEX(cal!$B$2:$B$52,MATCH(M105,cal!$B$2:$B$52,1)))&lt;186,INT((M105-INDEX(cal!$B$2:$B$52,MATCH(M105,cal!$B$2:$B$52,1)))/31)+1,INT(((M105-INDEX(cal!$B$2:$B$52,MATCH(M105,cal!$B$2:$B$52,1)))-186)/30)+7),"00")&amp;"/"&amp;TEXT(IF((M105-INDEX(cal!$B$2:$B$52,MATCH(M105,cal!$B$2:$B$52,1)))&lt;186,MOD((M105-INDEX(cal!$B$2:$B$52,MATCH(M105,cal!$B$2:$B$52,1))),31)+1,MOD((M105-INDEX(cal!$B$2:$B$52,MATCH(M105,cal!$B$2:$B$52,1)))-186,30)+1),"00"),""))</f>
        <v/>
      </c>
      <c r="G105" s="16">
        <f>IF(M105="","",M105-TODAY())</f>
        <v/>
      </c>
      <c r="H105" s="15">
        <f>IF(M105="","",IF(G105&lt;0,"گذشته",IF(G105=0,"امروز!",IF(G105&lt;=7,"نزدیک",IF(G105&lt;=14,"حواست باشه","فرصت هست")))))</f>
        <v/>
      </c>
      <c r="K105">
        <f>IF(ISNUMBER(C105),"",SUBSTITUTE(SUBSTITUTE(SUBSTITUTE(SUBSTITUTE(SUBSTITUTE(SUBSTITUTE(SUBSTITUTE(SUBSTITUTE(SUBSTITUTE(SUBSTITUTE(SUBSTITUTE(SUBSTITUTE(TRIM(C105&amp;""),"۰","0"),"۱","1"),"۲","2"),"۳","3"),"۴","4"),"۵","5"),"۶","6"),"۷","7"),"۸","8"),"۹","9"),"-","/"),".","/"))</f>
        <v/>
      </c>
      <c r="L105">
        <f>IF(C105="","",IF(ISNUMBER(C105),C105,IFERROR(IF(VALUE(LEFT(K105,FIND("/",K105)-1))&gt;1700,DATE(VALUE(LEFT(K105,FIND("/",K105)-1)),VALUE(LEFT(MID(K105,FIND("/",K105)+1,20),FIND("/",MID(K105,FIND("/",K105)+1,20))-1)),VALUE(MID(MID(K105,FIND("/",K105)+1,20),FIND("/",MID(K105,FIND("/",K105)+1,20))+1,20))),INDEX(cal!$B$2:$B$52,MATCH(VALUE(LEFT(K105,FIND("/",K105)-1)),cal!$A$2:$A$52,0))+IF(VALUE(LEFT(MID(K105,FIND("/",K105)+1,20),FIND("/",MID(K105,FIND("/",K105)+1,20))-1))&lt;=6,(VALUE(LEFT(MID(K105,FIND("/",K105)+1,20),FIND("/",MID(K105,FIND("/",K105)+1,20))-1))-1)*31,186+(VALUE(LEFT(MID(K105,FIND("/",K105)+1,20),FIND("/",MID(K105,FIND("/",K105)+1,20))-1))-7)*30)+VALUE(MID(MID(K105,FIND("/",K105)+1,20),FIND("/",MID(K105,FIND("/",K105)+1,20))+1,20))-1),"")))</f>
        <v/>
      </c>
      <c r="M105">
        <f>IF(OR(L105="",D105=""),"",IFERROR(IF(E105="تقویمی",L105+D105,WORKDAY.INTL(L105,D105,IF($F$4="پنجشنبه و جمعه","0001100",16),'تعطیلات'!$E$5:$E$64)),""))</f>
        <v/>
      </c>
    </row>
    <row r="106">
      <c r="A106" s="13">
        <f>IF(B106="","",ROW()-8)</f>
        <v/>
      </c>
      <c r="B106" s="4" t="n"/>
      <c r="C106" s="14" t="n"/>
      <c r="D106" s="5" t="n"/>
      <c r="E106" s="5" t="n"/>
      <c r="F106" s="15">
        <f>IF(M106="","",IFERROR(INDEX(cal!$A$2:$A$52,MATCH(M106,cal!$B$2:$B$52,1))&amp;"/"&amp;TEXT(IF((M106-INDEX(cal!$B$2:$B$52,MATCH(M106,cal!$B$2:$B$52,1)))&lt;186,INT((M106-INDEX(cal!$B$2:$B$52,MATCH(M106,cal!$B$2:$B$52,1)))/31)+1,INT(((M106-INDEX(cal!$B$2:$B$52,MATCH(M106,cal!$B$2:$B$52,1)))-186)/30)+7),"00")&amp;"/"&amp;TEXT(IF((M106-INDEX(cal!$B$2:$B$52,MATCH(M106,cal!$B$2:$B$52,1)))&lt;186,MOD((M106-INDEX(cal!$B$2:$B$52,MATCH(M106,cal!$B$2:$B$52,1))),31)+1,MOD((M106-INDEX(cal!$B$2:$B$52,MATCH(M106,cal!$B$2:$B$52,1)))-186,30)+1),"00"),""))</f>
        <v/>
      </c>
      <c r="G106" s="16">
        <f>IF(M106="","",M106-TODAY())</f>
        <v/>
      </c>
      <c r="H106" s="15">
        <f>IF(M106="","",IF(G106&lt;0,"گذشته",IF(G106=0,"امروز!",IF(G106&lt;=7,"نزدیک",IF(G106&lt;=14,"حواست باشه","فرصت هست")))))</f>
        <v/>
      </c>
      <c r="K106">
        <f>IF(ISNUMBER(C106),"",SUBSTITUTE(SUBSTITUTE(SUBSTITUTE(SUBSTITUTE(SUBSTITUTE(SUBSTITUTE(SUBSTITUTE(SUBSTITUTE(SUBSTITUTE(SUBSTITUTE(SUBSTITUTE(SUBSTITUTE(TRIM(C106&amp;""),"۰","0"),"۱","1"),"۲","2"),"۳","3"),"۴","4"),"۵","5"),"۶","6"),"۷","7"),"۸","8"),"۹","9"),"-","/"),".","/"))</f>
        <v/>
      </c>
      <c r="L106">
        <f>IF(C106="","",IF(ISNUMBER(C106),C106,IFERROR(IF(VALUE(LEFT(K106,FIND("/",K106)-1))&gt;1700,DATE(VALUE(LEFT(K106,FIND("/",K106)-1)),VALUE(LEFT(MID(K106,FIND("/",K106)+1,20),FIND("/",MID(K106,FIND("/",K106)+1,20))-1)),VALUE(MID(MID(K106,FIND("/",K106)+1,20),FIND("/",MID(K106,FIND("/",K106)+1,20))+1,20))),INDEX(cal!$B$2:$B$52,MATCH(VALUE(LEFT(K106,FIND("/",K106)-1)),cal!$A$2:$A$52,0))+IF(VALUE(LEFT(MID(K106,FIND("/",K106)+1,20),FIND("/",MID(K106,FIND("/",K106)+1,20))-1))&lt;=6,(VALUE(LEFT(MID(K106,FIND("/",K106)+1,20),FIND("/",MID(K106,FIND("/",K106)+1,20))-1))-1)*31,186+(VALUE(LEFT(MID(K106,FIND("/",K106)+1,20),FIND("/",MID(K106,FIND("/",K106)+1,20))-1))-7)*30)+VALUE(MID(MID(K106,FIND("/",K106)+1,20),FIND("/",MID(K106,FIND("/",K106)+1,20))+1,20))-1),"")))</f>
        <v/>
      </c>
      <c r="M106">
        <f>IF(OR(L106="",D106=""),"",IFERROR(IF(E106="تقویمی",L106+D106,WORKDAY.INTL(L106,D106,IF($F$4="پنجشنبه و جمعه","0001100",16),'تعطیلات'!$E$5:$E$64)),""))</f>
        <v/>
      </c>
    </row>
    <row r="107">
      <c r="A107" s="13">
        <f>IF(B107="","",ROW()-8)</f>
        <v/>
      </c>
      <c r="B107" s="4" t="n"/>
      <c r="C107" s="14" t="n"/>
      <c r="D107" s="5" t="n"/>
      <c r="E107" s="5" t="n"/>
      <c r="F107" s="15">
        <f>IF(M107="","",IFERROR(INDEX(cal!$A$2:$A$52,MATCH(M107,cal!$B$2:$B$52,1))&amp;"/"&amp;TEXT(IF((M107-INDEX(cal!$B$2:$B$52,MATCH(M107,cal!$B$2:$B$52,1)))&lt;186,INT((M107-INDEX(cal!$B$2:$B$52,MATCH(M107,cal!$B$2:$B$52,1)))/31)+1,INT(((M107-INDEX(cal!$B$2:$B$52,MATCH(M107,cal!$B$2:$B$52,1)))-186)/30)+7),"00")&amp;"/"&amp;TEXT(IF((M107-INDEX(cal!$B$2:$B$52,MATCH(M107,cal!$B$2:$B$52,1)))&lt;186,MOD((M107-INDEX(cal!$B$2:$B$52,MATCH(M107,cal!$B$2:$B$52,1))),31)+1,MOD((M107-INDEX(cal!$B$2:$B$52,MATCH(M107,cal!$B$2:$B$52,1)))-186,30)+1),"00"),""))</f>
        <v/>
      </c>
      <c r="G107" s="16">
        <f>IF(M107="","",M107-TODAY())</f>
        <v/>
      </c>
      <c r="H107" s="15">
        <f>IF(M107="","",IF(G107&lt;0,"گذشته",IF(G107=0,"امروز!",IF(G107&lt;=7,"نزدیک",IF(G107&lt;=14,"حواست باشه","فرصت هست")))))</f>
        <v/>
      </c>
      <c r="K107">
        <f>IF(ISNUMBER(C107),"",SUBSTITUTE(SUBSTITUTE(SUBSTITUTE(SUBSTITUTE(SUBSTITUTE(SUBSTITUTE(SUBSTITUTE(SUBSTITUTE(SUBSTITUTE(SUBSTITUTE(SUBSTITUTE(SUBSTITUTE(TRIM(C107&amp;""),"۰","0"),"۱","1"),"۲","2"),"۳","3"),"۴","4"),"۵","5"),"۶","6"),"۷","7"),"۸","8"),"۹","9"),"-","/"),".","/"))</f>
        <v/>
      </c>
      <c r="L107">
        <f>IF(C107="","",IF(ISNUMBER(C107),C107,IFERROR(IF(VALUE(LEFT(K107,FIND("/",K107)-1))&gt;1700,DATE(VALUE(LEFT(K107,FIND("/",K107)-1)),VALUE(LEFT(MID(K107,FIND("/",K107)+1,20),FIND("/",MID(K107,FIND("/",K107)+1,20))-1)),VALUE(MID(MID(K107,FIND("/",K107)+1,20),FIND("/",MID(K107,FIND("/",K107)+1,20))+1,20))),INDEX(cal!$B$2:$B$52,MATCH(VALUE(LEFT(K107,FIND("/",K107)-1)),cal!$A$2:$A$52,0))+IF(VALUE(LEFT(MID(K107,FIND("/",K107)+1,20),FIND("/",MID(K107,FIND("/",K107)+1,20))-1))&lt;=6,(VALUE(LEFT(MID(K107,FIND("/",K107)+1,20),FIND("/",MID(K107,FIND("/",K107)+1,20))-1))-1)*31,186+(VALUE(LEFT(MID(K107,FIND("/",K107)+1,20),FIND("/",MID(K107,FIND("/",K107)+1,20))-1))-7)*30)+VALUE(MID(MID(K107,FIND("/",K107)+1,20),FIND("/",MID(K107,FIND("/",K107)+1,20))+1,20))-1),"")))</f>
        <v/>
      </c>
      <c r="M107">
        <f>IF(OR(L107="",D107=""),"",IFERROR(IF(E107="تقویمی",L107+D107,WORKDAY.INTL(L107,D107,IF($F$4="پنجشنبه و جمعه","0001100",16),'تعطیلات'!$E$5:$E$64)),""))</f>
        <v/>
      </c>
    </row>
    <row r="108">
      <c r="A108" s="13">
        <f>IF(B108="","",ROW()-8)</f>
        <v/>
      </c>
      <c r="B108" s="4" t="n"/>
      <c r="C108" s="14" t="n"/>
      <c r="D108" s="5" t="n"/>
      <c r="E108" s="5" t="n"/>
      <c r="F108" s="15">
        <f>IF(M108="","",IFERROR(INDEX(cal!$A$2:$A$52,MATCH(M108,cal!$B$2:$B$52,1))&amp;"/"&amp;TEXT(IF((M108-INDEX(cal!$B$2:$B$52,MATCH(M108,cal!$B$2:$B$52,1)))&lt;186,INT((M108-INDEX(cal!$B$2:$B$52,MATCH(M108,cal!$B$2:$B$52,1)))/31)+1,INT(((M108-INDEX(cal!$B$2:$B$52,MATCH(M108,cal!$B$2:$B$52,1)))-186)/30)+7),"00")&amp;"/"&amp;TEXT(IF((M108-INDEX(cal!$B$2:$B$52,MATCH(M108,cal!$B$2:$B$52,1)))&lt;186,MOD((M108-INDEX(cal!$B$2:$B$52,MATCH(M108,cal!$B$2:$B$52,1))),31)+1,MOD((M108-INDEX(cal!$B$2:$B$52,MATCH(M108,cal!$B$2:$B$52,1)))-186,30)+1),"00"),""))</f>
        <v/>
      </c>
      <c r="G108" s="16">
        <f>IF(M108="","",M108-TODAY())</f>
        <v/>
      </c>
      <c r="H108" s="15">
        <f>IF(M108="","",IF(G108&lt;0,"گذشته",IF(G108=0,"امروز!",IF(G108&lt;=7,"نزدیک",IF(G108&lt;=14,"حواست باشه","فرصت هست")))))</f>
        <v/>
      </c>
      <c r="K108">
        <f>IF(ISNUMBER(C108),"",SUBSTITUTE(SUBSTITUTE(SUBSTITUTE(SUBSTITUTE(SUBSTITUTE(SUBSTITUTE(SUBSTITUTE(SUBSTITUTE(SUBSTITUTE(SUBSTITUTE(SUBSTITUTE(SUBSTITUTE(TRIM(C108&amp;""),"۰","0"),"۱","1"),"۲","2"),"۳","3"),"۴","4"),"۵","5"),"۶","6"),"۷","7"),"۸","8"),"۹","9"),"-","/"),".","/"))</f>
        <v/>
      </c>
      <c r="L108">
        <f>IF(C108="","",IF(ISNUMBER(C108),C108,IFERROR(IF(VALUE(LEFT(K108,FIND("/",K108)-1))&gt;1700,DATE(VALUE(LEFT(K108,FIND("/",K108)-1)),VALUE(LEFT(MID(K108,FIND("/",K108)+1,20),FIND("/",MID(K108,FIND("/",K108)+1,20))-1)),VALUE(MID(MID(K108,FIND("/",K108)+1,20),FIND("/",MID(K108,FIND("/",K108)+1,20))+1,20))),INDEX(cal!$B$2:$B$52,MATCH(VALUE(LEFT(K108,FIND("/",K108)-1)),cal!$A$2:$A$52,0))+IF(VALUE(LEFT(MID(K108,FIND("/",K108)+1,20),FIND("/",MID(K108,FIND("/",K108)+1,20))-1))&lt;=6,(VALUE(LEFT(MID(K108,FIND("/",K108)+1,20),FIND("/",MID(K108,FIND("/",K108)+1,20))-1))-1)*31,186+(VALUE(LEFT(MID(K108,FIND("/",K108)+1,20),FIND("/",MID(K108,FIND("/",K108)+1,20))-1))-7)*30)+VALUE(MID(MID(K108,FIND("/",K108)+1,20),FIND("/",MID(K108,FIND("/",K108)+1,20))+1,20))-1),"")))</f>
        <v/>
      </c>
      <c r="M108">
        <f>IF(OR(L108="",D108=""),"",IFERROR(IF(E108="تقویمی",L108+D108,WORKDAY.INTL(L108,D108,IF($F$4="پنجشنبه و جمعه","0001100",16),'تعطیلات'!$E$5:$E$64)),""))</f>
        <v/>
      </c>
    </row>
    <row r="109">
      <c r="A109" s="13">
        <f>IF(B109="","",ROW()-8)</f>
        <v/>
      </c>
      <c r="B109" s="4" t="n"/>
      <c r="C109" s="14" t="n"/>
      <c r="D109" s="5" t="n"/>
      <c r="E109" s="5" t="n"/>
      <c r="F109" s="15">
        <f>IF(M109="","",IFERROR(INDEX(cal!$A$2:$A$52,MATCH(M109,cal!$B$2:$B$52,1))&amp;"/"&amp;TEXT(IF((M109-INDEX(cal!$B$2:$B$52,MATCH(M109,cal!$B$2:$B$52,1)))&lt;186,INT((M109-INDEX(cal!$B$2:$B$52,MATCH(M109,cal!$B$2:$B$52,1)))/31)+1,INT(((M109-INDEX(cal!$B$2:$B$52,MATCH(M109,cal!$B$2:$B$52,1)))-186)/30)+7),"00")&amp;"/"&amp;TEXT(IF((M109-INDEX(cal!$B$2:$B$52,MATCH(M109,cal!$B$2:$B$52,1)))&lt;186,MOD((M109-INDEX(cal!$B$2:$B$52,MATCH(M109,cal!$B$2:$B$52,1))),31)+1,MOD((M109-INDEX(cal!$B$2:$B$52,MATCH(M109,cal!$B$2:$B$52,1)))-186,30)+1),"00"),""))</f>
        <v/>
      </c>
      <c r="G109" s="16">
        <f>IF(M109="","",M109-TODAY())</f>
        <v/>
      </c>
      <c r="H109" s="15">
        <f>IF(M109="","",IF(G109&lt;0,"گذشته",IF(G109=0,"امروز!",IF(G109&lt;=7,"نزدیک",IF(G109&lt;=14,"حواست باشه","فرصت هست")))))</f>
        <v/>
      </c>
      <c r="K109">
        <f>IF(ISNUMBER(C109),"",SUBSTITUTE(SUBSTITUTE(SUBSTITUTE(SUBSTITUTE(SUBSTITUTE(SUBSTITUTE(SUBSTITUTE(SUBSTITUTE(SUBSTITUTE(SUBSTITUTE(SUBSTITUTE(SUBSTITUTE(TRIM(C109&amp;""),"۰","0"),"۱","1"),"۲","2"),"۳","3"),"۴","4"),"۵","5"),"۶","6"),"۷","7"),"۸","8"),"۹","9"),"-","/"),".","/"))</f>
        <v/>
      </c>
      <c r="L109">
        <f>IF(C109="","",IF(ISNUMBER(C109),C109,IFERROR(IF(VALUE(LEFT(K109,FIND("/",K109)-1))&gt;1700,DATE(VALUE(LEFT(K109,FIND("/",K109)-1)),VALUE(LEFT(MID(K109,FIND("/",K109)+1,20),FIND("/",MID(K109,FIND("/",K109)+1,20))-1)),VALUE(MID(MID(K109,FIND("/",K109)+1,20),FIND("/",MID(K109,FIND("/",K109)+1,20))+1,20))),INDEX(cal!$B$2:$B$52,MATCH(VALUE(LEFT(K109,FIND("/",K109)-1)),cal!$A$2:$A$52,0))+IF(VALUE(LEFT(MID(K109,FIND("/",K109)+1,20),FIND("/",MID(K109,FIND("/",K109)+1,20))-1))&lt;=6,(VALUE(LEFT(MID(K109,FIND("/",K109)+1,20),FIND("/",MID(K109,FIND("/",K109)+1,20))-1))-1)*31,186+(VALUE(LEFT(MID(K109,FIND("/",K109)+1,20),FIND("/",MID(K109,FIND("/",K109)+1,20))-1))-7)*30)+VALUE(MID(MID(K109,FIND("/",K109)+1,20),FIND("/",MID(K109,FIND("/",K109)+1,20))+1,20))-1),"")))</f>
        <v/>
      </c>
      <c r="M109">
        <f>IF(OR(L109="",D109=""),"",IFERROR(IF(E109="تقویمی",L109+D109,WORKDAY.INTL(L109,D109,IF($F$4="پنجشنبه و جمعه","0001100",16),'تعطیلات'!$E$5:$E$64)),""))</f>
        <v/>
      </c>
    </row>
    <row r="110">
      <c r="A110" s="13">
        <f>IF(B110="","",ROW()-8)</f>
        <v/>
      </c>
      <c r="B110" s="4" t="n"/>
      <c r="C110" s="14" t="n"/>
      <c r="D110" s="5" t="n"/>
      <c r="E110" s="5" t="n"/>
      <c r="F110" s="15">
        <f>IF(M110="","",IFERROR(INDEX(cal!$A$2:$A$52,MATCH(M110,cal!$B$2:$B$52,1))&amp;"/"&amp;TEXT(IF((M110-INDEX(cal!$B$2:$B$52,MATCH(M110,cal!$B$2:$B$52,1)))&lt;186,INT((M110-INDEX(cal!$B$2:$B$52,MATCH(M110,cal!$B$2:$B$52,1)))/31)+1,INT(((M110-INDEX(cal!$B$2:$B$52,MATCH(M110,cal!$B$2:$B$52,1)))-186)/30)+7),"00")&amp;"/"&amp;TEXT(IF((M110-INDEX(cal!$B$2:$B$52,MATCH(M110,cal!$B$2:$B$52,1)))&lt;186,MOD((M110-INDEX(cal!$B$2:$B$52,MATCH(M110,cal!$B$2:$B$52,1))),31)+1,MOD((M110-INDEX(cal!$B$2:$B$52,MATCH(M110,cal!$B$2:$B$52,1)))-186,30)+1),"00"),""))</f>
        <v/>
      </c>
      <c r="G110" s="16">
        <f>IF(M110="","",M110-TODAY())</f>
        <v/>
      </c>
      <c r="H110" s="15">
        <f>IF(M110="","",IF(G110&lt;0,"گذشته",IF(G110=0,"امروز!",IF(G110&lt;=7,"نزدیک",IF(G110&lt;=14,"حواست باشه","فرصت هست")))))</f>
        <v/>
      </c>
      <c r="K110">
        <f>IF(ISNUMBER(C110),"",SUBSTITUTE(SUBSTITUTE(SUBSTITUTE(SUBSTITUTE(SUBSTITUTE(SUBSTITUTE(SUBSTITUTE(SUBSTITUTE(SUBSTITUTE(SUBSTITUTE(SUBSTITUTE(SUBSTITUTE(TRIM(C110&amp;""),"۰","0"),"۱","1"),"۲","2"),"۳","3"),"۴","4"),"۵","5"),"۶","6"),"۷","7"),"۸","8"),"۹","9"),"-","/"),".","/"))</f>
        <v/>
      </c>
      <c r="L110">
        <f>IF(C110="","",IF(ISNUMBER(C110),C110,IFERROR(IF(VALUE(LEFT(K110,FIND("/",K110)-1))&gt;1700,DATE(VALUE(LEFT(K110,FIND("/",K110)-1)),VALUE(LEFT(MID(K110,FIND("/",K110)+1,20),FIND("/",MID(K110,FIND("/",K110)+1,20))-1)),VALUE(MID(MID(K110,FIND("/",K110)+1,20),FIND("/",MID(K110,FIND("/",K110)+1,20))+1,20))),INDEX(cal!$B$2:$B$52,MATCH(VALUE(LEFT(K110,FIND("/",K110)-1)),cal!$A$2:$A$52,0))+IF(VALUE(LEFT(MID(K110,FIND("/",K110)+1,20),FIND("/",MID(K110,FIND("/",K110)+1,20))-1))&lt;=6,(VALUE(LEFT(MID(K110,FIND("/",K110)+1,20),FIND("/",MID(K110,FIND("/",K110)+1,20))-1))-1)*31,186+(VALUE(LEFT(MID(K110,FIND("/",K110)+1,20),FIND("/",MID(K110,FIND("/",K110)+1,20))-1))-7)*30)+VALUE(MID(MID(K110,FIND("/",K110)+1,20),FIND("/",MID(K110,FIND("/",K110)+1,20))+1,20))-1),"")))</f>
        <v/>
      </c>
      <c r="M110">
        <f>IF(OR(L110="",D110=""),"",IFERROR(IF(E110="تقویمی",L110+D110,WORKDAY.INTL(L110,D110,IF($F$4="پنجشنبه و جمعه","0001100",16),'تعطیلات'!$E$5:$E$64)),""))</f>
        <v/>
      </c>
    </row>
    <row r="111">
      <c r="A111" s="13">
        <f>IF(B111="","",ROW()-8)</f>
        <v/>
      </c>
      <c r="B111" s="4" t="n"/>
      <c r="C111" s="14" t="n"/>
      <c r="D111" s="5" t="n"/>
      <c r="E111" s="5" t="n"/>
      <c r="F111" s="15">
        <f>IF(M111="","",IFERROR(INDEX(cal!$A$2:$A$52,MATCH(M111,cal!$B$2:$B$52,1))&amp;"/"&amp;TEXT(IF((M111-INDEX(cal!$B$2:$B$52,MATCH(M111,cal!$B$2:$B$52,1)))&lt;186,INT((M111-INDEX(cal!$B$2:$B$52,MATCH(M111,cal!$B$2:$B$52,1)))/31)+1,INT(((M111-INDEX(cal!$B$2:$B$52,MATCH(M111,cal!$B$2:$B$52,1)))-186)/30)+7),"00")&amp;"/"&amp;TEXT(IF((M111-INDEX(cal!$B$2:$B$52,MATCH(M111,cal!$B$2:$B$52,1)))&lt;186,MOD((M111-INDEX(cal!$B$2:$B$52,MATCH(M111,cal!$B$2:$B$52,1))),31)+1,MOD((M111-INDEX(cal!$B$2:$B$52,MATCH(M111,cal!$B$2:$B$52,1)))-186,30)+1),"00"),""))</f>
        <v/>
      </c>
      <c r="G111" s="16">
        <f>IF(M111="","",M111-TODAY())</f>
        <v/>
      </c>
      <c r="H111" s="15">
        <f>IF(M111="","",IF(G111&lt;0,"گذشته",IF(G111=0,"امروز!",IF(G111&lt;=7,"نزدیک",IF(G111&lt;=14,"حواست باشه","فرصت هست")))))</f>
        <v/>
      </c>
      <c r="K111">
        <f>IF(ISNUMBER(C111),"",SUBSTITUTE(SUBSTITUTE(SUBSTITUTE(SUBSTITUTE(SUBSTITUTE(SUBSTITUTE(SUBSTITUTE(SUBSTITUTE(SUBSTITUTE(SUBSTITUTE(SUBSTITUTE(SUBSTITUTE(TRIM(C111&amp;""),"۰","0"),"۱","1"),"۲","2"),"۳","3"),"۴","4"),"۵","5"),"۶","6"),"۷","7"),"۸","8"),"۹","9"),"-","/"),".","/"))</f>
        <v/>
      </c>
      <c r="L111">
        <f>IF(C111="","",IF(ISNUMBER(C111),C111,IFERROR(IF(VALUE(LEFT(K111,FIND("/",K111)-1))&gt;1700,DATE(VALUE(LEFT(K111,FIND("/",K111)-1)),VALUE(LEFT(MID(K111,FIND("/",K111)+1,20),FIND("/",MID(K111,FIND("/",K111)+1,20))-1)),VALUE(MID(MID(K111,FIND("/",K111)+1,20),FIND("/",MID(K111,FIND("/",K111)+1,20))+1,20))),INDEX(cal!$B$2:$B$52,MATCH(VALUE(LEFT(K111,FIND("/",K111)-1)),cal!$A$2:$A$52,0))+IF(VALUE(LEFT(MID(K111,FIND("/",K111)+1,20),FIND("/",MID(K111,FIND("/",K111)+1,20))-1))&lt;=6,(VALUE(LEFT(MID(K111,FIND("/",K111)+1,20),FIND("/",MID(K111,FIND("/",K111)+1,20))-1))-1)*31,186+(VALUE(LEFT(MID(K111,FIND("/",K111)+1,20),FIND("/",MID(K111,FIND("/",K111)+1,20))-1))-7)*30)+VALUE(MID(MID(K111,FIND("/",K111)+1,20),FIND("/",MID(K111,FIND("/",K111)+1,20))+1,20))-1),"")))</f>
        <v/>
      </c>
      <c r="M111">
        <f>IF(OR(L111="",D111=""),"",IFERROR(IF(E111="تقویمی",L111+D111,WORKDAY.INTL(L111,D111,IF($F$4="پنجشنبه و جمعه","0001100",16),'تعطیلات'!$E$5:$E$64)),""))</f>
        <v/>
      </c>
    </row>
    <row r="112">
      <c r="A112" s="13">
        <f>IF(B112="","",ROW()-8)</f>
        <v/>
      </c>
      <c r="B112" s="4" t="n"/>
      <c r="C112" s="14" t="n"/>
      <c r="D112" s="5" t="n"/>
      <c r="E112" s="5" t="n"/>
      <c r="F112" s="15">
        <f>IF(M112="","",IFERROR(INDEX(cal!$A$2:$A$52,MATCH(M112,cal!$B$2:$B$52,1))&amp;"/"&amp;TEXT(IF((M112-INDEX(cal!$B$2:$B$52,MATCH(M112,cal!$B$2:$B$52,1)))&lt;186,INT((M112-INDEX(cal!$B$2:$B$52,MATCH(M112,cal!$B$2:$B$52,1)))/31)+1,INT(((M112-INDEX(cal!$B$2:$B$52,MATCH(M112,cal!$B$2:$B$52,1)))-186)/30)+7),"00")&amp;"/"&amp;TEXT(IF((M112-INDEX(cal!$B$2:$B$52,MATCH(M112,cal!$B$2:$B$52,1)))&lt;186,MOD((M112-INDEX(cal!$B$2:$B$52,MATCH(M112,cal!$B$2:$B$52,1))),31)+1,MOD((M112-INDEX(cal!$B$2:$B$52,MATCH(M112,cal!$B$2:$B$52,1)))-186,30)+1),"00"),""))</f>
        <v/>
      </c>
      <c r="G112" s="16">
        <f>IF(M112="","",M112-TODAY())</f>
        <v/>
      </c>
      <c r="H112" s="15">
        <f>IF(M112="","",IF(G112&lt;0,"گذشته",IF(G112=0,"امروز!",IF(G112&lt;=7,"نزدیک",IF(G112&lt;=14,"حواست باشه","فرصت هست")))))</f>
        <v/>
      </c>
      <c r="K112">
        <f>IF(ISNUMBER(C112),"",SUBSTITUTE(SUBSTITUTE(SUBSTITUTE(SUBSTITUTE(SUBSTITUTE(SUBSTITUTE(SUBSTITUTE(SUBSTITUTE(SUBSTITUTE(SUBSTITUTE(SUBSTITUTE(SUBSTITUTE(TRIM(C112&amp;""),"۰","0"),"۱","1"),"۲","2"),"۳","3"),"۴","4"),"۵","5"),"۶","6"),"۷","7"),"۸","8"),"۹","9"),"-","/"),".","/"))</f>
        <v/>
      </c>
      <c r="L112">
        <f>IF(C112="","",IF(ISNUMBER(C112),C112,IFERROR(IF(VALUE(LEFT(K112,FIND("/",K112)-1))&gt;1700,DATE(VALUE(LEFT(K112,FIND("/",K112)-1)),VALUE(LEFT(MID(K112,FIND("/",K112)+1,20),FIND("/",MID(K112,FIND("/",K112)+1,20))-1)),VALUE(MID(MID(K112,FIND("/",K112)+1,20),FIND("/",MID(K112,FIND("/",K112)+1,20))+1,20))),INDEX(cal!$B$2:$B$52,MATCH(VALUE(LEFT(K112,FIND("/",K112)-1)),cal!$A$2:$A$52,0))+IF(VALUE(LEFT(MID(K112,FIND("/",K112)+1,20),FIND("/",MID(K112,FIND("/",K112)+1,20))-1))&lt;=6,(VALUE(LEFT(MID(K112,FIND("/",K112)+1,20),FIND("/",MID(K112,FIND("/",K112)+1,20))-1))-1)*31,186+(VALUE(LEFT(MID(K112,FIND("/",K112)+1,20),FIND("/",MID(K112,FIND("/",K112)+1,20))-1))-7)*30)+VALUE(MID(MID(K112,FIND("/",K112)+1,20),FIND("/",MID(K112,FIND("/",K112)+1,20))+1,20))-1),"")))</f>
        <v/>
      </c>
      <c r="M112">
        <f>IF(OR(L112="",D112=""),"",IFERROR(IF(E112="تقویمی",L112+D112,WORKDAY.INTL(L112,D112,IF($F$4="پنجشنبه و جمعه","0001100",16),'تعطیلات'!$E$5:$E$64)),""))</f>
        <v/>
      </c>
    </row>
    <row r="113">
      <c r="A113" s="13">
        <f>IF(B113="","",ROW()-8)</f>
        <v/>
      </c>
      <c r="B113" s="4" t="n"/>
      <c r="C113" s="14" t="n"/>
      <c r="D113" s="5" t="n"/>
      <c r="E113" s="5" t="n"/>
      <c r="F113" s="15">
        <f>IF(M113="","",IFERROR(INDEX(cal!$A$2:$A$52,MATCH(M113,cal!$B$2:$B$52,1))&amp;"/"&amp;TEXT(IF((M113-INDEX(cal!$B$2:$B$52,MATCH(M113,cal!$B$2:$B$52,1)))&lt;186,INT((M113-INDEX(cal!$B$2:$B$52,MATCH(M113,cal!$B$2:$B$52,1)))/31)+1,INT(((M113-INDEX(cal!$B$2:$B$52,MATCH(M113,cal!$B$2:$B$52,1)))-186)/30)+7),"00")&amp;"/"&amp;TEXT(IF((M113-INDEX(cal!$B$2:$B$52,MATCH(M113,cal!$B$2:$B$52,1)))&lt;186,MOD((M113-INDEX(cal!$B$2:$B$52,MATCH(M113,cal!$B$2:$B$52,1))),31)+1,MOD((M113-INDEX(cal!$B$2:$B$52,MATCH(M113,cal!$B$2:$B$52,1)))-186,30)+1),"00"),""))</f>
        <v/>
      </c>
      <c r="G113" s="16">
        <f>IF(M113="","",M113-TODAY())</f>
        <v/>
      </c>
      <c r="H113" s="15">
        <f>IF(M113="","",IF(G113&lt;0,"گذشته",IF(G113=0,"امروز!",IF(G113&lt;=7,"نزدیک",IF(G113&lt;=14,"حواست باشه","فرصت هست")))))</f>
        <v/>
      </c>
      <c r="K113">
        <f>IF(ISNUMBER(C113),"",SUBSTITUTE(SUBSTITUTE(SUBSTITUTE(SUBSTITUTE(SUBSTITUTE(SUBSTITUTE(SUBSTITUTE(SUBSTITUTE(SUBSTITUTE(SUBSTITUTE(SUBSTITUTE(SUBSTITUTE(TRIM(C113&amp;""),"۰","0"),"۱","1"),"۲","2"),"۳","3"),"۴","4"),"۵","5"),"۶","6"),"۷","7"),"۸","8"),"۹","9"),"-","/"),".","/"))</f>
        <v/>
      </c>
      <c r="L113">
        <f>IF(C113="","",IF(ISNUMBER(C113),C113,IFERROR(IF(VALUE(LEFT(K113,FIND("/",K113)-1))&gt;1700,DATE(VALUE(LEFT(K113,FIND("/",K113)-1)),VALUE(LEFT(MID(K113,FIND("/",K113)+1,20),FIND("/",MID(K113,FIND("/",K113)+1,20))-1)),VALUE(MID(MID(K113,FIND("/",K113)+1,20),FIND("/",MID(K113,FIND("/",K113)+1,20))+1,20))),INDEX(cal!$B$2:$B$52,MATCH(VALUE(LEFT(K113,FIND("/",K113)-1)),cal!$A$2:$A$52,0))+IF(VALUE(LEFT(MID(K113,FIND("/",K113)+1,20),FIND("/",MID(K113,FIND("/",K113)+1,20))-1))&lt;=6,(VALUE(LEFT(MID(K113,FIND("/",K113)+1,20),FIND("/",MID(K113,FIND("/",K113)+1,20))-1))-1)*31,186+(VALUE(LEFT(MID(K113,FIND("/",K113)+1,20),FIND("/",MID(K113,FIND("/",K113)+1,20))-1))-7)*30)+VALUE(MID(MID(K113,FIND("/",K113)+1,20),FIND("/",MID(K113,FIND("/",K113)+1,20))+1,20))-1),"")))</f>
        <v/>
      </c>
      <c r="M113">
        <f>IF(OR(L113="",D113=""),"",IFERROR(IF(E113="تقویمی",L113+D113,WORKDAY.INTL(L113,D113,IF($F$4="پنجشنبه و جمعه","0001100",16),'تعطیلات'!$E$5:$E$64)),""))</f>
        <v/>
      </c>
    </row>
    <row r="114">
      <c r="A114" s="13">
        <f>IF(B114="","",ROW()-8)</f>
        <v/>
      </c>
      <c r="B114" s="4" t="n"/>
      <c r="C114" s="14" t="n"/>
      <c r="D114" s="5" t="n"/>
      <c r="E114" s="5" t="n"/>
      <c r="F114" s="15">
        <f>IF(M114="","",IFERROR(INDEX(cal!$A$2:$A$52,MATCH(M114,cal!$B$2:$B$52,1))&amp;"/"&amp;TEXT(IF((M114-INDEX(cal!$B$2:$B$52,MATCH(M114,cal!$B$2:$B$52,1)))&lt;186,INT((M114-INDEX(cal!$B$2:$B$52,MATCH(M114,cal!$B$2:$B$52,1)))/31)+1,INT(((M114-INDEX(cal!$B$2:$B$52,MATCH(M114,cal!$B$2:$B$52,1)))-186)/30)+7),"00")&amp;"/"&amp;TEXT(IF((M114-INDEX(cal!$B$2:$B$52,MATCH(M114,cal!$B$2:$B$52,1)))&lt;186,MOD((M114-INDEX(cal!$B$2:$B$52,MATCH(M114,cal!$B$2:$B$52,1))),31)+1,MOD((M114-INDEX(cal!$B$2:$B$52,MATCH(M114,cal!$B$2:$B$52,1)))-186,30)+1),"00"),""))</f>
        <v/>
      </c>
      <c r="G114" s="16">
        <f>IF(M114="","",M114-TODAY())</f>
        <v/>
      </c>
      <c r="H114" s="15">
        <f>IF(M114="","",IF(G114&lt;0,"گذشته",IF(G114=0,"امروز!",IF(G114&lt;=7,"نزدیک",IF(G114&lt;=14,"حواست باشه","فرصت هست")))))</f>
        <v/>
      </c>
      <c r="K114">
        <f>IF(ISNUMBER(C114),"",SUBSTITUTE(SUBSTITUTE(SUBSTITUTE(SUBSTITUTE(SUBSTITUTE(SUBSTITUTE(SUBSTITUTE(SUBSTITUTE(SUBSTITUTE(SUBSTITUTE(SUBSTITUTE(SUBSTITUTE(TRIM(C114&amp;""),"۰","0"),"۱","1"),"۲","2"),"۳","3"),"۴","4"),"۵","5"),"۶","6"),"۷","7"),"۸","8"),"۹","9"),"-","/"),".","/"))</f>
        <v/>
      </c>
      <c r="L114">
        <f>IF(C114="","",IF(ISNUMBER(C114),C114,IFERROR(IF(VALUE(LEFT(K114,FIND("/",K114)-1))&gt;1700,DATE(VALUE(LEFT(K114,FIND("/",K114)-1)),VALUE(LEFT(MID(K114,FIND("/",K114)+1,20),FIND("/",MID(K114,FIND("/",K114)+1,20))-1)),VALUE(MID(MID(K114,FIND("/",K114)+1,20),FIND("/",MID(K114,FIND("/",K114)+1,20))+1,20))),INDEX(cal!$B$2:$B$52,MATCH(VALUE(LEFT(K114,FIND("/",K114)-1)),cal!$A$2:$A$52,0))+IF(VALUE(LEFT(MID(K114,FIND("/",K114)+1,20),FIND("/",MID(K114,FIND("/",K114)+1,20))-1))&lt;=6,(VALUE(LEFT(MID(K114,FIND("/",K114)+1,20),FIND("/",MID(K114,FIND("/",K114)+1,20))-1))-1)*31,186+(VALUE(LEFT(MID(K114,FIND("/",K114)+1,20),FIND("/",MID(K114,FIND("/",K114)+1,20))-1))-7)*30)+VALUE(MID(MID(K114,FIND("/",K114)+1,20),FIND("/",MID(K114,FIND("/",K114)+1,20))+1,20))-1),"")))</f>
        <v/>
      </c>
      <c r="M114">
        <f>IF(OR(L114="",D114=""),"",IFERROR(IF(E114="تقویمی",L114+D114,WORKDAY.INTL(L114,D114,IF($F$4="پنجشنبه و جمعه","0001100",16),'تعطیلات'!$E$5:$E$64)),""))</f>
        <v/>
      </c>
    </row>
    <row r="115">
      <c r="A115" s="13">
        <f>IF(B115="","",ROW()-8)</f>
        <v/>
      </c>
      <c r="B115" s="4" t="n"/>
      <c r="C115" s="14" t="n"/>
      <c r="D115" s="5" t="n"/>
      <c r="E115" s="5" t="n"/>
      <c r="F115" s="15">
        <f>IF(M115="","",IFERROR(INDEX(cal!$A$2:$A$52,MATCH(M115,cal!$B$2:$B$52,1))&amp;"/"&amp;TEXT(IF((M115-INDEX(cal!$B$2:$B$52,MATCH(M115,cal!$B$2:$B$52,1)))&lt;186,INT((M115-INDEX(cal!$B$2:$B$52,MATCH(M115,cal!$B$2:$B$52,1)))/31)+1,INT(((M115-INDEX(cal!$B$2:$B$52,MATCH(M115,cal!$B$2:$B$52,1)))-186)/30)+7),"00")&amp;"/"&amp;TEXT(IF((M115-INDEX(cal!$B$2:$B$52,MATCH(M115,cal!$B$2:$B$52,1)))&lt;186,MOD((M115-INDEX(cal!$B$2:$B$52,MATCH(M115,cal!$B$2:$B$52,1))),31)+1,MOD((M115-INDEX(cal!$B$2:$B$52,MATCH(M115,cal!$B$2:$B$52,1)))-186,30)+1),"00"),""))</f>
        <v/>
      </c>
      <c r="G115" s="16">
        <f>IF(M115="","",M115-TODAY())</f>
        <v/>
      </c>
      <c r="H115" s="15">
        <f>IF(M115="","",IF(G115&lt;0,"گذشته",IF(G115=0,"امروز!",IF(G115&lt;=7,"نزدیک",IF(G115&lt;=14,"حواست باشه","فرصت هست")))))</f>
        <v/>
      </c>
      <c r="K115">
        <f>IF(ISNUMBER(C115),"",SUBSTITUTE(SUBSTITUTE(SUBSTITUTE(SUBSTITUTE(SUBSTITUTE(SUBSTITUTE(SUBSTITUTE(SUBSTITUTE(SUBSTITUTE(SUBSTITUTE(SUBSTITUTE(SUBSTITUTE(TRIM(C115&amp;""),"۰","0"),"۱","1"),"۲","2"),"۳","3"),"۴","4"),"۵","5"),"۶","6"),"۷","7"),"۸","8"),"۹","9"),"-","/"),".","/"))</f>
        <v/>
      </c>
      <c r="L115">
        <f>IF(C115="","",IF(ISNUMBER(C115),C115,IFERROR(IF(VALUE(LEFT(K115,FIND("/",K115)-1))&gt;1700,DATE(VALUE(LEFT(K115,FIND("/",K115)-1)),VALUE(LEFT(MID(K115,FIND("/",K115)+1,20),FIND("/",MID(K115,FIND("/",K115)+1,20))-1)),VALUE(MID(MID(K115,FIND("/",K115)+1,20),FIND("/",MID(K115,FIND("/",K115)+1,20))+1,20))),INDEX(cal!$B$2:$B$52,MATCH(VALUE(LEFT(K115,FIND("/",K115)-1)),cal!$A$2:$A$52,0))+IF(VALUE(LEFT(MID(K115,FIND("/",K115)+1,20),FIND("/",MID(K115,FIND("/",K115)+1,20))-1))&lt;=6,(VALUE(LEFT(MID(K115,FIND("/",K115)+1,20),FIND("/",MID(K115,FIND("/",K115)+1,20))-1))-1)*31,186+(VALUE(LEFT(MID(K115,FIND("/",K115)+1,20),FIND("/",MID(K115,FIND("/",K115)+1,20))-1))-7)*30)+VALUE(MID(MID(K115,FIND("/",K115)+1,20),FIND("/",MID(K115,FIND("/",K115)+1,20))+1,20))-1),"")))</f>
        <v/>
      </c>
      <c r="M115">
        <f>IF(OR(L115="",D115=""),"",IFERROR(IF(E115="تقویمی",L115+D115,WORKDAY.INTL(L115,D115,IF($F$4="پنجشنبه و جمعه","0001100",16),'تعطیلات'!$E$5:$E$64)),""))</f>
        <v/>
      </c>
    </row>
    <row r="116">
      <c r="A116" s="13">
        <f>IF(B116="","",ROW()-8)</f>
        <v/>
      </c>
      <c r="B116" s="4" t="n"/>
      <c r="C116" s="14" t="n"/>
      <c r="D116" s="5" t="n"/>
      <c r="E116" s="5" t="n"/>
      <c r="F116" s="15">
        <f>IF(M116="","",IFERROR(INDEX(cal!$A$2:$A$52,MATCH(M116,cal!$B$2:$B$52,1))&amp;"/"&amp;TEXT(IF((M116-INDEX(cal!$B$2:$B$52,MATCH(M116,cal!$B$2:$B$52,1)))&lt;186,INT((M116-INDEX(cal!$B$2:$B$52,MATCH(M116,cal!$B$2:$B$52,1)))/31)+1,INT(((M116-INDEX(cal!$B$2:$B$52,MATCH(M116,cal!$B$2:$B$52,1)))-186)/30)+7),"00")&amp;"/"&amp;TEXT(IF((M116-INDEX(cal!$B$2:$B$52,MATCH(M116,cal!$B$2:$B$52,1)))&lt;186,MOD((M116-INDEX(cal!$B$2:$B$52,MATCH(M116,cal!$B$2:$B$52,1))),31)+1,MOD((M116-INDEX(cal!$B$2:$B$52,MATCH(M116,cal!$B$2:$B$52,1)))-186,30)+1),"00"),""))</f>
        <v/>
      </c>
      <c r="G116" s="16">
        <f>IF(M116="","",M116-TODAY())</f>
        <v/>
      </c>
      <c r="H116" s="15">
        <f>IF(M116="","",IF(G116&lt;0,"گذشته",IF(G116=0,"امروز!",IF(G116&lt;=7,"نزدیک",IF(G116&lt;=14,"حواست باشه","فرصت هست")))))</f>
        <v/>
      </c>
      <c r="K116">
        <f>IF(ISNUMBER(C116),"",SUBSTITUTE(SUBSTITUTE(SUBSTITUTE(SUBSTITUTE(SUBSTITUTE(SUBSTITUTE(SUBSTITUTE(SUBSTITUTE(SUBSTITUTE(SUBSTITUTE(SUBSTITUTE(SUBSTITUTE(TRIM(C116&amp;""),"۰","0"),"۱","1"),"۲","2"),"۳","3"),"۴","4"),"۵","5"),"۶","6"),"۷","7"),"۸","8"),"۹","9"),"-","/"),".","/"))</f>
        <v/>
      </c>
      <c r="L116">
        <f>IF(C116="","",IF(ISNUMBER(C116),C116,IFERROR(IF(VALUE(LEFT(K116,FIND("/",K116)-1))&gt;1700,DATE(VALUE(LEFT(K116,FIND("/",K116)-1)),VALUE(LEFT(MID(K116,FIND("/",K116)+1,20),FIND("/",MID(K116,FIND("/",K116)+1,20))-1)),VALUE(MID(MID(K116,FIND("/",K116)+1,20),FIND("/",MID(K116,FIND("/",K116)+1,20))+1,20))),INDEX(cal!$B$2:$B$52,MATCH(VALUE(LEFT(K116,FIND("/",K116)-1)),cal!$A$2:$A$52,0))+IF(VALUE(LEFT(MID(K116,FIND("/",K116)+1,20),FIND("/",MID(K116,FIND("/",K116)+1,20))-1))&lt;=6,(VALUE(LEFT(MID(K116,FIND("/",K116)+1,20),FIND("/",MID(K116,FIND("/",K116)+1,20))-1))-1)*31,186+(VALUE(LEFT(MID(K116,FIND("/",K116)+1,20),FIND("/",MID(K116,FIND("/",K116)+1,20))-1))-7)*30)+VALUE(MID(MID(K116,FIND("/",K116)+1,20),FIND("/",MID(K116,FIND("/",K116)+1,20))+1,20))-1),"")))</f>
        <v/>
      </c>
      <c r="M116">
        <f>IF(OR(L116="",D116=""),"",IFERROR(IF(E116="تقویمی",L116+D116,WORKDAY.INTL(L116,D116,IF($F$4="پنجشنبه و جمعه","0001100",16),'تعطیلات'!$E$5:$E$64)),""))</f>
        <v/>
      </c>
    </row>
    <row r="117">
      <c r="A117" s="13">
        <f>IF(B117="","",ROW()-8)</f>
        <v/>
      </c>
      <c r="B117" s="4" t="n"/>
      <c r="C117" s="14" t="n"/>
      <c r="D117" s="5" t="n"/>
      <c r="E117" s="5" t="n"/>
      <c r="F117" s="15">
        <f>IF(M117="","",IFERROR(INDEX(cal!$A$2:$A$52,MATCH(M117,cal!$B$2:$B$52,1))&amp;"/"&amp;TEXT(IF((M117-INDEX(cal!$B$2:$B$52,MATCH(M117,cal!$B$2:$B$52,1)))&lt;186,INT((M117-INDEX(cal!$B$2:$B$52,MATCH(M117,cal!$B$2:$B$52,1)))/31)+1,INT(((M117-INDEX(cal!$B$2:$B$52,MATCH(M117,cal!$B$2:$B$52,1)))-186)/30)+7),"00")&amp;"/"&amp;TEXT(IF((M117-INDEX(cal!$B$2:$B$52,MATCH(M117,cal!$B$2:$B$52,1)))&lt;186,MOD((M117-INDEX(cal!$B$2:$B$52,MATCH(M117,cal!$B$2:$B$52,1))),31)+1,MOD((M117-INDEX(cal!$B$2:$B$52,MATCH(M117,cal!$B$2:$B$52,1)))-186,30)+1),"00"),""))</f>
        <v/>
      </c>
      <c r="G117" s="16">
        <f>IF(M117="","",M117-TODAY())</f>
        <v/>
      </c>
      <c r="H117" s="15">
        <f>IF(M117="","",IF(G117&lt;0,"گذشته",IF(G117=0,"امروز!",IF(G117&lt;=7,"نزدیک",IF(G117&lt;=14,"حواست باشه","فرصت هست")))))</f>
        <v/>
      </c>
      <c r="K117">
        <f>IF(ISNUMBER(C117),"",SUBSTITUTE(SUBSTITUTE(SUBSTITUTE(SUBSTITUTE(SUBSTITUTE(SUBSTITUTE(SUBSTITUTE(SUBSTITUTE(SUBSTITUTE(SUBSTITUTE(SUBSTITUTE(SUBSTITUTE(TRIM(C117&amp;""),"۰","0"),"۱","1"),"۲","2"),"۳","3"),"۴","4"),"۵","5"),"۶","6"),"۷","7"),"۸","8"),"۹","9"),"-","/"),".","/"))</f>
        <v/>
      </c>
      <c r="L117">
        <f>IF(C117="","",IF(ISNUMBER(C117),C117,IFERROR(IF(VALUE(LEFT(K117,FIND("/",K117)-1))&gt;1700,DATE(VALUE(LEFT(K117,FIND("/",K117)-1)),VALUE(LEFT(MID(K117,FIND("/",K117)+1,20),FIND("/",MID(K117,FIND("/",K117)+1,20))-1)),VALUE(MID(MID(K117,FIND("/",K117)+1,20),FIND("/",MID(K117,FIND("/",K117)+1,20))+1,20))),INDEX(cal!$B$2:$B$52,MATCH(VALUE(LEFT(K117,FIND("/",K117)-1)),cal!$A$2:$A$52,0))+IF(VALUE(LEFT(MID(K117,FIND("/",K117)+1,20),FIND("/",MID(K117,FIND("/",K117)+1,20))-1))&lt;=6,(VALUE(LEFT(MID(K117,FIND("/",K117)+1,20),FIND("/",MID(K117,FIND("/",K117)+1,20))-1))-1)*31,186+(VALUE(LEFT(MID(K117,FIND("/",K117)+1,20),FIND("/",MID(K117,FIND("/",K117)+1,20))-1))-7)*30)+VALUE(MID(MID(K117,FIND("/",K117)+1,20),FIND("/",MID(K117,FIND("/",K117)+1,20))+1,20))-1),"")))</f>
        <v/>
      </c>
      <c r="M117">
        <f>IF(OR(L117="",D117=""),"",IFERROR(IF(E117="تقویمی",L117+D117,WORKDAY.INTL(L117,D117,IF($F$4="پنجشنبه و جمعه","0001100",16),'تعطیلات'!$E$5:$E$64)),""))</f>
        <v/>
      </c>
    </row>
    <row r="118">
      <c r="A118" s="13">
        <f>IF(B118="","",ROW()-8)</f>
        <v/>
      </c>
      <c r="B118" s="4" t="n"/>
      <c r="C118" s="14" t="n"/>
      <c r="D118" s="5" t="n"/>
      <c r="E118" s="5" t="n"/>
      <c r="F118" s="15">
        <f>IF(M118="","",IFERROR(INDEX(cal!$A$2:$A$52,MATCH(M118,cal!$B$2:$B$52,1))&amp;"/"&amp;TEXT(IF((M118-INDEX(cal!$B$2:$B$52,MATCH(M118,cal!$B$2:$B$52,1)))&lt;186,INT((M118-INDEX(cal!$B$2:$B$52,MATCH(M118,cal!$B$2:$B$52,1)))/31)+1,INT(((M118-INDEX(cal!$B$2:$B$52,MATCH(M118,cal!$B$2:$B$52,1)))-186)/30)+7),"00")&amp;"/"&amp;TEXT(IF((M118-INDEX(cal!$B$2:$B$52,MATCH(M118,cal!$B$2:$B$52,1)))&lt;186,MOD((M118-INDEX(cal!$B$2:$B$52,MATCH(M118,cal!$B$2:$B$52,1))),31)+1,MOD((M118-INDEX(cal!$B$2:$B$52,MATCH(M118,cal!$B$2:$B$52,1)))-186,30)+1),"00"),""))</f>
        <v/>
      </c>
      <c r="G118" s="16">
        <f>IF(M118="","",M118-TODAY())</f>
        <v/>
      </c>
      <c r="H118" s="15">
        <f>IF(M118="","",IF(G118&lt;0,"گذشته",IF(G118=0,"امروز!",IF(G118&lt;=7,"نزدیک",IF(G118&lt;=14,"حواست باشه","فرصت هست")))))</f>
        <v/>
      </c>
      <c r="K118">
        <f>IF(ISNUMBER(C118),"",SUBSTITUTE(SUBSTITUTE(SUBSTITUTE(SUBSTITUTE(SUBSTITUTE(SUBSTITUTE(SUBSTITUTE(SUBSTITUTE(SUBSTITUTE(SUBSTITUTE(SUBSTITUTE(SUBSTITUTE(TRIM(C118&amp;""),"۰","0"),"۱","1"),"۲","2"),"۳","3"),"۴","4"),"۵","5"),"۶","6"),"۷","7"),"۸","8"),"۹","9"),"-","/"),".","/"))</f>
        <v/>
      </c>
      <c r="L118">
        <f>IF(C118="","",IF(ISNUMBER(C118),C118,IFERROR(IF(VALUE(LEFT(K118,FIND("/",K118)-1))&gt;1700,DATE(VALUE(LEFT(K118,FIND("/",K118)-1)),VALUE(LEFT(MID(K118,FIND("/",K118)+1,20),FIND("/",MID(K118,FIND("/",K118)+1,20))-1)),VALUE(MID(MID(K118,FIND("/",K118)+1,20),FIND("/",MID(K118,FIND("/",K118)+1,20))+1,20))),INDEX(cal!$B$2:$B$52,MATCH(VALUE(LEFT(K118,FIND("/",K118)-1)),cal!$A$2:$A$52,0))+IF(VALUE(LEFT(MID(K118,FIND("/",K118)+1,20),FIND("/",MID(K118,FIND("/",K118)+1,20))-1))&lt;=6,(VALUE(LEFT(MID(K118,FIND("/",K118)+1,20),FIND("/",MID(K118,FIND("/",K118)+1,20))-1))-1)*31,186+(VALUE(LEFT(MID(K118,FIND("/",K118)+1,20),FIND("/",MID(K118,FIND("/",K118)+1,20))-1))-7)*30)+VALUE(MID(MID(K118,FIND("/",K118)+1,20),FIND("/",MID(K118,FIND("/",K118)+1,20))+1,20))-1),"")))</f>
        <v/>
      </c>
      <c r="M118">
        <f>IF(OR(L118="",D118=""),"",IFERROR(IF(E118="تقویمی",L118+D118,WORKDAY.INTL(L118,D118,IF($F$4="پنجشنبه و جمعه","0001100",16),'تعطیلات'!$E$5:$E$64)),""))</f>
        <v/>
      </c>
    </row>
    <row r="119">
      <c r="A119" s="13">
        <f>IF(B119="","",ROW()-8)</f>
        <v/>
      </c>
      <c r="B119" s="4" t="n"/>
      <c r="C119" s="14" t="n"/>
      <c r="D119" s="5" t="n"/>
      <c r="E119" s="5" t="n"/>
      <c r="F119" s="15">
        <f>IF(M119="","",IFERROR(INDEX(cal!$A$2:$A$52,MATCH(M119,cal!$B$2:$B$52,1))&amp;"/"&amp;TEXT(IF((M119-INDEX(cal!$B$2:$B$52,MATCH(M119,cal!$B$2:$B$52,1)))&lt;186,INT((M119-INDEX(cal!$B$2:$B$52,MATCH(M119,cal!$B$2:$B$52,1)))/31)+1,INT(((M119-INDEX(cal!$B$2:$B$52,MATCH(M119,cal!$B$2:$B$52,1)))-186)/30)+7),"00")&amp;"/"&amp;TEXT(IF((M119-INDEX(cal!$B$2:$B$52,MATCH(M119,cal!$B$2:$B$52,1)))&lt;186,MOD((M119-INDEX(cal!$B$2:$B$52,MATCH(M119,cal!$B$2:$B$52,1))),31)+1,MOD((M119-INDEX(cal!$B$2:$B$52,MATCH(M119,cal!$B$2:$B$52,1)))-186,30)+1),"00"),""))</f>
        <v/>
      </c>
      <c r="G119" s="16">
        <f>IF(M119="","",M119-TODAY())</f>
        <v/>
      </c>
      <c r="H119" s="15">
        <f>IF(M119="","",IF(G119&lt;0,"گذشته",IF(G119=0,"امروز!",IF(G119&lt;=7,"نزدیک",IF(G119&lt;=14,"حواست باشه","فرصت هست")))))</f>
        <v/>
      </c>
      <c r="K119">
        <f>IF(ISNUMBER(C119),"",SUBSTITUTE(SUBSTITUTE(SUBSTITUTE(SUBSTITUTE(SUBSTITUTE(SUBSTITUTE(SUBSTITUTE(SUBSTITUTE(SUBSTITUTE(SUBSTITUTE(SUBSTITUTE(SUBSTITUTE(TRIM(C119&amp;""),"۰","0"),"۱","1"),"۲","2"),"۳","3"),"۴","4"),"۵","5"),"۶","6"),"۷","7"),"۸","8"),"۹","9"),"-","/"),".","/"))</f>
        <v/>
      </c>
      <c r="L119">
        <f>IF(C119="","",IF(ISNUMBER(C119),C119,IFERROR(IF(VALUE(LEFT(K119,FIND("/",K119)-1))&gt;1700,DATE(VALUE(LEFT(K119,FIND("/",K119)-1)),VALUE(LEFT(MID(K119,FIND("/",K119)+1,20),FIND("/",MID(K119,FIND("/",K119)+1,20))-1)),VALUE(MID(MID(K119,FIND("/",K119)+1,20),FIND("/",MID(K119,FIND("/",K119)+1,20))+1,20))),INDEX(cal!$B$2:$B$52,MATCH(VALUE(LEFT(K119,FIND("/",K119)-1)),cal!$A$2:$A$52,0))+IF(VALUE(LEFT(MID(K119,FIND("/",K119)+1,20),FIND("/",MID(K119,FIND("/",K119)+1,20))-1))&lt;=6,(VALUE(LEFT(MID(K119,FIND("/",K119)+1,20),FIND("/",MID(K119,FIND("/",K119)+1,20))-1))-1)*31,186+(VALUE(LEFT(MID(K119,FIND("/",K119)+1,20),FIND("/",MID(K119,FIND("/",K119)+1,20))-1))-7)*30)+VALUE(MID(MID(K119,FIND("/",K119)+1,20),FIND("/",MID(K119,FIND("/",K119)+1,20))+1,20))-1),"")))</f>
        <v/>
      </c>
      <c r="M119">
        <f>IF(OR(L119="",D119=""),"",IFERROR(IF(E119="تقویمی",L119+D119,WORKDAY.INTL(L119,D119,IF($F$4="پنجشنبه و جمعه","0001100",16),'تعطیلات'!$E$5:$E$64)),""))</f>
        <v/>
      </c>
    </row>
    <row r="120">
      <c r="A120" s="13">
        <f>IF(B120="","",ROW()-8)</f>
        <v/>
      </c>
      <c r="B120" s="4" t="n"/>
      <c r="C120" s="14" t="n"/>
      <c r="D120" s="5" t="n"/>
      <c r="E120" s="5" t="n"/>
      <c r="F120" s="15">
        <f>IF(M120="","",IFERROR(INDEX(cal!$A$2:$A$52,MATCH(M120,cal!$B$2:$B$52,1))&amp;"/"&amp;TEXT(IF((M120-INDEX(cal!$B$2:$B$52,MATCH(M120,cal!$B$2:$B$52,1)))&lt;186,INT((M120-INDEX(cal!$B$2:$B$52,MATCH(M120,cal!$B$2:$B$52,1)))/31)+1,INT(((M120-INDEX(cal!$B$2:$B$52,MATCH(M120,cal!$B$2:$B$52,1)))-186)/30)+7),"00")&amp;"/"&amp;TEXT(IF((M120-INDEX(cal!$B$2:$B$52,MATCH(M120,cal!$B$2:$B$52,1)))&lt;186,MOD((M120-INDEX(cal!$B$2:$B$52,MATCH(M120,cal!$B$2:$B$52,1))),31)+1,MOD((M120-INDEX(cal!$B$2:$B$52,MATCH(M120,cal!$B$2:$B$52,1)))-186,30)+1),"00"),""))</f>
        <v/>
      </c>
      <c r="G120" s="16">
        <f>IF(M120="","",M120-TODAY())</f>
        <v/>
      </c>
      <c r="H120" s="15">
        <f>IF(M120="","",IF(G120&lt;0,"گذشته",IF(G120=0,"امروز!",IF(G120&lt;=7,"نزدیک",IF(G120&lt;=14,"حواست باشه","فرصت هست")))))</f>
        <v/>
      </c>
      <c r="K120">
        <f>IF(ISNUMBER(C120),"",SUBSTITUTE(SUBSTITUTE(SUBSTITUTE(SUBSTITUTE(SUBSTITUTE(SUBSTITUTE(SUBSTITUTE(SUBSTITUTE(SUBSTITUTE(SUBSTITUTE(SUBSTITUTE(SUBSTITUTE(TRIM(C120&amp;""),"۰","0"),"۱","1"),"۲","2"),"۳","3"),"۴","4"),"۵","5"),"۶","6"),"۷","7"),"۸","8"),"۹","9"),"-","/"),".","/"))</f>
        <v/>
      </c>
      <c r="L120">
        <f>IF(C120="","",IF(ISNUMBER(C120),C120,IFERROR(IF(VALUE(LEFT(K120,FIND("/",K120)-1))&gt;1700,DATE(VALUE(LEFT(K120,FIND("/",K120)-1)),VALUE(LEFT(MID(K120,FIND("/",K120)+1,20),FIND("/",MID(K120,FIND("/",K120)+1,20))-1)),VALUE(MID(MID(K120,FIND("/",K120)+1,20),FIND("/",MID(K120,FIND("/",K120)+1,20))+1,20))),INDEX(cal!$B$2:$B$52,MATCH(VALUE(LEFT(K120,FIND("/",K120)-1)),cal!$A$2:$A$52,0))+IF(VALUE(LEFT(MID(K120,FIND("/",K120)+1,20),FIND("/",MID(K120,FIND("/",K120)+1,20))-1))&lt;=6,(VALUE(LEFT(MID(K120,FIND("/",K120)+1,20),FIND("/",MID(K120,FIND("/",K120)+1,20))-1))-1)*31,186+(VALUE(LEFT(MID(K120,FIND("/",K120)+1,20),FIND("/",MID(K120,FIND("/",K120)+1,20))-1))-7)*30)+VALUE(MID(MID(K120,FIND("/",K120)+1,20),FIND("/",MID(K120,FIND("/",K120)+1,20))+1,20))-1),"")))</f>
        <v/>
      </c>
      <c r="M120">
        <f>IF(OR(L120="",D120=""),"",IFERROR(IF(E120="تقویمی",L120+D120,WORKDAY.INTL(L120,D120,IF($F$4="پنجشنبه و جمعه","0001100",16),'تعطیلات'!$E$5:$E$64)),""))</f>
        <v/>
      </c>
    </row>
    <row r="121">
      <c r="A121" s="13">
        <f>IF(B121="","",ROW()-8)</f>
        <v/>
      </c>
      <c r="B121" s="4" t="n"/>
      <c r="C121" s="14" t="n"/>
      <c r="D121" s="5" t="n"/>
      <c r="E121" s="5" t="n"/>
      <c r="F121" s="15">
        <f>IF(M121="","",IFERROR(INDEX(cal!$A$2:$A$52,MATCH(M121,cal!$B$2:$B$52,1))&amp;"/"&amp;TEXT(IF((M121-INDEX(cal!$B$2:$B$52,MATCH(M121,cal!$B$2:$B$52,1)))&lt;186,INT((M121-INDEX(cal!$B$2:$B$52,MATCH(M121,cal!$B$2:$B$52,1)))/31)+1,INT(((M121-INDEX(cal!$B$2:$B$52,MATCH(M121,cal!$B$2:$B$52,1)))-186)/30)+7),"00")&amp;"/"&amp;TEXT(IF((M121-INDEX(cal!$B$2:$B$52,MATCH(M121,cal!$B$2:$B$52,1)))&lt;186,MOD((M121-INDEX(cal!$B$2:$B$52,MATCH(M121,cal!$B$2:$B$52,1))),31)+1,MOD((M121-INDEX(cal!$B$2:$B$52,MATCH(M121,cal!$B$2:$B$52,1)))-186,30)+1),"00"),""))</f>
        <v/>
      </c>
      <c r="G121" s="16">
        <f>IF(M121="","",M121-TODAY())</f>
        <v/>
      </c>
      <c r="H121" s="15">
        <f>IF(M121="","",IF(G121&lt;0,"گذشته",IF(G121=0,"امروز!",IF(G121&lt;=7,"نزدیک",IF(G121&lt;=14,"حواست باشه","فرصت هست")))))</f>
        <v/>
      </c>
      <c r="K121">
        <f>IF(ISNUMBER(C121),"",SUBSTITUTE(SUBSTITUTE(SUBSTITUTE(SUBSTITUTE(SUBSTITUTE(SUBSTITUTE(SUBSTITUTE(SUBSTITUTE(SUBSTITUTE(SUBSTITUTE(SUBSTITUTE(SUBSTITUTE(TRIM(C121&amp;""),"۰","0"),"۱","1"),"۲","2"),"۳","3"),"۴","4"),"۵","5"),"۶","6"),"۷","7"),"۸","8"),"۹","9"),"-","/"),".","/"))</f>
        <v/>
      </c>
      <c r="L121">
        <f>IF(C121="","",IF(ISNUMBER(C121),C121,IFERROR(IF(VALUE(LEFT(K121,FIND("/",K121)-1))&gt;1700,DATE(VALUE(LEFT(K121,FIND("/",K121)-1)),VALUE(LEFT(MID(K121,FIND("/",K121)+1,20),FIND("/",MID(K121,FIND("/",K121)+1,20))-1)),VALUE(MID(MID(K121,FIND("/",K121)+1,20),FIND("/",MID(K121,FIND("/",K121)+1,20))+1,20))),INDEX(cal!$B$2:$B$52,MATCH(VALUE(LEFT(K121,FIND("/",K121)-1)),cal!$A$2:$A$52,0))+IF(VALUE(LEFT(MID(K121,FIND("/",K121)+1,20),FIND("/",MID(K121,FIND("/",K121)+1,20))-1))&lt;=6,(VALUE(LEFT(MID(K121,FIND("/",K121)+1,20),FIND("/",MID(K121,FIND("/",K121)+1,20))-1))-1)*31,186+(VALUE(LEFT(MID(K121,FIND("/",K121)+1,20),FIND("/",MID(K121,FIND("/",K121)+1,20))-1))-7)*30)+VALUE(MID(MID(K121,FIND("/",K121)+1,20),FIND("/",MID(K121,FIND("/",K121)+1,20))+1,20))-1),"")))</f>
        <v/>
      </c>
      <c r="M121">
        <f>IF(OR(L121="",D121=""),"",IFERROR(IF(E121="تقویمی",L121+D121,WORKDAY.INTL(L121,D121,IF($F$4="پنجشنبه و جمعه","0001100",16),'تعطیلات'!$E$5:$E$64)),""))</f>
        <v/>
      </c>
    </row>
    <row r="122">
      <c r="A122" s="13">
        <f>IF(B122="","",ROW()-8)</f>
        <v/>
      </c>
      <c r="B122" s="4" t="n"/>
      <c r="C122" s="14" t="n"/>
      <c r="D122" s="5" t="n"/>
      <c r="E122" s="5" t="n"/>
      <c r="F122" s="15">
        <f>IF(M122="","",IFERROR(INDEX(cal!$A$2:$A$52,MATCH(M122,cal!$B$2:$B$52,1))&amp;"/"&amp;TEXT(IF((M122-INDEX(cal!$B$2:$B$52,MATCH(M122,cal!$B$2:$B$52,1)))&lt;186,INT((M122-INDEX(cal!$B$2:$B$52,MATCH(M122,cal!$B$2:$B$52,1)))/31)+1,INT(((M122-INDEX(cal!$B$2:$B$52,MATCH(M122,cal!$B$2:$B$52,1)))-186)/30)+7),"00")&amp;"/"&amp;TEXT(IF((M122-INDEX(cal!$B$2:$B$52,MATCH(M122,cal!$B$2:$B$52,1)))&lt;186,MOD((M122-INDEX(cal!$B$2:$B$52,MATCH(M122,cal!$B$2:$B$52,1))),31)+1,MOD((M122-INDEX(cal!$B$2:$B$52,MATCH(M122,cal!$B$2:$B$52,1)))-186,30)+1),"00"),""))</f>
        <v/>
      </c>
      <c r="G122" s="16">
        <f>IF(M122="","",M122-TODAY())</f>
        <v/>
      </c>
      <c r="H122" s="15">
        <f>IF(M122="","",IF(G122&lt;0,"گذشته",IF(G122=0,"امروز!",IF(G122&lt;=7,"نزدیک",IF(G122&lt;=14,"حواست باشه","فرصت هست")))))</f>
        <v/>
      </c>
      <c r="K122">
        <f>IF(ISNUMBER(C122),"",SUBSTITUTE(SUBSTITUTE(SUBSTITUTE(SUBSTITUTE(SUBSTITUTE(SUBSTITUTE(SUBSTITUTE(SUBSTITUTE(SUBSTITUTE(SUBSTITUTE(SUBSTITUTE(SUBSTITUTE(TRIM(C122&amp;""),"۰","0"),"۱","1"),"۲","2"),"۳","3"),"۴","4"),"۵","5"),"۶","6"),"۷","7"),"۸","8"),"۹","9"),"-","/"),".","/"))</f>
        <v/>
      </c>
      <c r="L122">
        <f>IF(C122="","",IF(ISNUMBER(C122),C122,IFERROR(IF(VALUE(LEFT(K122,FIND("/",K122)-1))&gt;1700,DATE(VALUE(LEFT(K122,FIND("/",K122)-1)),VALUE(LEFT(MID(K122,FIND("/",K122)+1,20),FIND("/",MID(K122,FIND("/",K122)+1,20))-1)),VALUE(MID(MID(K122,FIND("/",K122)+1,20),FIND("/",MID(K122,FIND("/",K122)+1,20))+1,20))),INDEX(cal!$B$2:$B$52,MATCH(VALUE(LEFT(K122,FIND("/",K122)-1)),cal!$A$2:$A$52,0))+IF(VALUE(LEFT(MID(K122,FIND("/",K122)+1,20),FIND("/",MID(K122,FIND("/",K122)+1,20))-1))&lt;=6,(VALUE(LEFT(MID(K122,FIND("/",K122)+1,20),FIND("/",MID(K122,FIND("/",K122)+1,20))-1))-1)*31,186+(VALUE(LEFT(MID(K122,FIND("/",K122)+1,20),FIND("/",MID(K122,FIND("/",K122)+1,20))-1))-7)*30)+VALUE(MID(MID(K122,FIND("/",K122)+1,20),FIND("/",MID(K122,FIND("/",K122)+1,20))+1,20))-1),"")))</f>
        <v/>
      </c>
      <c r="M122">
        <f>IF(OR(L122="",D122=""),"",IFERROR(IF(E122="تقویمی",L122+D122,WORKDAY.INTL(L122,D122,IF($F$4="پنجشنبه و جمعه","0001100",16),'تعطیلات'!$E$5:$E$64)),""))</f>
        <v/>
      </c>
    </row>
    <row r="123">
      <c r="A123" s="13">
        <f>IF(B123="","",ROW()-8)</f>
        <v/>
      </c>
      <c r="B123" s="4" t="n"/>
      <c r="C123" s="14" t="n"/>
      <c r="D123" s="5" t="n"/>
      <c r="E123" s="5" t="n"/>
      <c r="F123" s="15">
        <f>IF(M123="","",IFERROR(INDEX(cal!$A$2:$A$52,MATCH(M123,cal!$B$2:$B$52,1))&amp;"/"&amp;TEXT(IF((M123-INDEX(cal!$B$2:$B$52,MATCH(M123,cal!$B$2:$B$52,1)))&lt;186,INT((M123-INDEX(cal!$B$2:$B$52,MATCH(M123,cal!$B$2:$B$52,1)))/31)+1,INT(((M123-INDEX(cal!$B$2:$B$52,MATCH(M123,cal!$B$2:$B$52,1)))-186)/30)+7),"00")&amp;"/"&amp;TEXT(IF((M123-INDEX(cal!$B$2:$B$52,MATCH(M123,cal!$B$2:$B$52,1)))&lt;186,MOD((M123-INDEX(cal!$B$2:$B$52,MATCH(M123,cal!$B$2:$B$52,1))),31)+1,MOD((M123-INDEX(cal!$B$2:$B$52,MATCH(M123,cal!$B$2:$B$52,1)))-186,30)+1),"00"),""))</f>
        <v/>
      </c>
      <c r="G123" s="16">
        <f>IF(M123="","",M123-TODAY())</f>
        <v/>
      </c>
      <c r="H123" s="15">
        <f>IF(M123="","",IF(G123&lt;0,"گذشته",IF(G123=0,"امروز!",IF(G123&lt;=7,"نزدیک",IF(G123&lt;=14,"حواست باشه","فرصت هست")))))</f>
        <v/>
      </c>
      <c r="K123">
        <f>IF(ISNUMBER(C123),"",SUBSTITUTE(SUBSTITUTE(SUBSTITUTE(SUBSTITUTE(SUBSTITUTE(SUBSTITUTE(SUBSTITUTE(SUBSTITUTE(SUBSTITUTE(SUBSTITUTE(SUBSTITUTE(SUBSTITUTE(TRIM(C123&amp;""),"۰","0"),"۱","1"),"۲","2"),"۳","3"),"۴","4"),"۵","5"),"۶","6"),"۷","7"),"۸","8"),"۹","9"),"-","/"),".","/"))</f>
        <v/>
      </c>
      <c r="L123">
        <f>IF(C123="","",IF(ISNUMBER(C123),C123,IFERROR(IF(VALUE(LEFT(K123,FIND("/",K123)-1))&gt;1700,DATE(VALUE(LEFT(K123,FIND("/",K123)-1)),VALUE(LEFT(MID(K123,FIND("/",K123)+1,20),FIND("/",MID(K123,FIND("/",K123)+1,20))-1)),VALUE(MID(MID(K123,FIND("/",K123)+1,20),FIND("/",MID(K123,FIND("/",K123)+1,20))+1,20))),INDEX(cal!$B$2:$B$52,MATCH(VALUE(LEFT(K123,FIND("/",K123)-1)),cal!$A$2:$A$52,0))+IF(VALUE(LEFT(MID(K123,FIND("/",K123)+1,20),FIND("/",MID(K123,FIND("/",K123)+1,20))-1))&lt;=6,(VALUE(LEFT(MID(K123,FIND("/",K123)+1,20),FIND("/",MID(K123,FIND("/",K123)+1,20))-1))-1)*31,186+(VALUE(LEFT(MID(K123,FIND("/",K123)+1,20),FIND("/",MID(K123,FIND("/",K123)+1,20))-1))-7)*30)+VALUE(MID(MID(K123,FIND("/",K123)+1,20),FIND("/",MID(K123,FIND("/",K123)+1,20))+1,20))-1),"")))</f>
        <v/>
      </c>
      <c r="M123">
        <f>IF(OR(L123="",D123=""),"",IFERROR(IF(E123="تقویمی",L123+D123,WORKDAY.INTL(L123,D123,IF($F$4="پنجشنبه و جمعه","0001100",16),'تعطیلات'!$E$5:$E$64)),""))</f>
        <v/>
      </c>
    </row>
    <row r="124">
      <c r="A124" s="13">
        <f>IF(B124="","",ROW()-8)</f>
        <v/>
      </c>
      <c r="B124" s="4" t="n"/>
      <c r="C124" s="14" t="n"/>
      <c r="D124" s="5" t="n"/>
      <c r="E124" s="5" t="n"/>
      <c r="F124" s="15">
        <f>IF(M124="","",IFERROR(INDEX(cal!$A$2:$A$52,MATCH(M124,cal!$B$2:$B$52,1))&amp;"/"&amp;TEXT(IF((M124-INDEX(cal!$B$2:$B$52,MATCH(M124,cal!$B$2:$B$52,1)))&lt;186,INT((M124-INDEX(cal!$B$2:$B$52,MATCH(M124,cal!$B$2:$B$52,1)))/31)+1,INT(((M124-INDEX(cal!$B$2:$B$52,MATCH(M124,cal!$B$2:$B$52,1)))-186)/30)+7),"00")&amp;"/"&amp;TEXT(IF((M124-INDEX(cal!$B$2:$B$52,MATCH(M124,cal!$B$2:$B$52,1)))&lt;186,MOD((M124-INDEX(cal!$B$2:$B$52,MATCH(M124,cal!$B$2:$B$52,1))),31)+1,MOD((M124-INDEX(cal!$B$2:$B$52,MATCH(M124,cal!$B$2:$B$52,1)))-186,30)+1),"00"),""))</f>
        <v/>
      </c>
      <c r="G124" s="16">
        <f>IF(M124="","",M124-TODAY())</f>
        <v/>
      </c>
      <c r="H124" s="15">
        <f>IF(M124="","",IF(G124&lt;0,"گذشته",IF(G124=0,"امروز!",IF(G124&lt;=7,"نزدیک",IF(G124&lt;=14,"حواست باشه","فرصت هست")))))</f>
        <v/>
      </c>
      <c r="K124">
        <f>IF(ISNUMBER(C124),"",SUBSTITUTE(SUBSTITUTE(SUBSTITUTE(SUBSTITUTE(SUBSTITUTE(SUBSTITUTE(SUBSTITUTE(SUBSTITUTE(SUBSTITUTE(SUBSTITUTE(SUBSTITUTE(SUBSTITUTE(TRIM(C124&amp;""),"۰","0"),"۱","1"),"۲","2"),"۳","3"),"۴","4"),"۵","5"),"۶","6"),"۷","7"),"۸","8"),"۹","9"),"-","/"),".","/"))</f>
        <v/>
      </c>
      <c r="L124">
        <f>IF(C124="","",IF(ISNUMBER(C124),C124,IFERROR(IF(VALUE(LEFT(K124,FIND("/",K124)-1))&gt;1700,DATE(VALUE(LEFT(K124,FIND("/",K124)-1)),VALUE(LEFT(MID(K124,FIND("/",K124)+1,20),FIND("/",MID(K124,FIND("/",K124)+1,20))-1)),VALUE(MID(MID(K124,FIND("/",K124)+1,20),FIND("/",MID(K124,FIND("/",K124)+1,20))+1,20))),INDEX(cal!$B$2:$B$52,MATCH(VALUE(LEFT(K124,FIND("/",K124)-1)),cal!$A$2:$A$52,0))+IF(VALUE(LEFT(MID(K124,FIND("/",K124)+1,20),FIND("/",MID(K124,FIND("/",K124)+1,20))-1))&lt;=6,(VALUE(LEFT(MID(K124,FIND("/",K124)+1,20),FIND("/",MID(K124,FIND("/",K124)+1,20))-1))-1)*31,186+(VALUE(LEFT(MID(K124,FIND("/",K124)+1,20),FIND("/",MID(K124,FIND("/",K124)+1,20))-1))-7)*30)+VALUE(MID(MID(K124,FIND("/",K124)+1,20),FIND("/",MID(K124,FIND("/",K124)+1,20))+1,20))-1),"")))</f>
        <v/>
      </c>
      <c r="M124">
        <f>IF(OR(L124="",D124=""),"",IFERROR(IF(E124="تقویمی",L124+D124,WORKDAY.INTL(L124,D124,IF($F$4="پنجشنبه و جمعه","0001100",16),'تعطیلات'!$E$5:$E$64)),""))</f>
        <v/>
      </c>
    </row>
    <row r="125">
      <c r="A125" s="13">
        <f>IF(B125="","",ROW()-8)</f>
        <v/>
      </c>
      <c r="B125" s="4" t="n"/>
      <c r="C125" s="14" t="n"/>
      <c r="D125" s="5" t="n"/>
      <c r="E125" s="5" t="n"/>
      <c r="F125" s="15">
        <f>IF(M125="","",IFERROR(INDEX(cal!$A$2:$A$52,MATCH(M125,cal!$B$2:$B$52,1))&amp;"/"&amp;TEXT(IF((M125-INDEX(cal!$B$2:$B$52,MATCH(M125,cal!$B$2:$B$52,1)))&lt;186,INT((M125-INDEX(cal!$B$2:$B$52,MATCH(M125,cal!$B$2:$B$52,1)))/31)+1,INT(((M125-INDEX(cal!$B$2:$B$52,MATCH(M125,cal!$B$2:$B$52,1)))-186)/30)+7),"00")&amp;"/"&amp;TEXT(IF((M125-INDEX(cal!$B$2:$B$52,MATCH(M125,cal!$B$2:$B$52,1)))&lt;186,MOD((M125-INDEX(cal!$B$2:$B$52,MATCH(M125,cal!$B$2:$B$52,1))),31)+1,MOD((M125-INDEX(cal!$B$2:$B$52,MATCH(M125,cal!$B$2:$B$52,1)))-186,30)+1),"00"),""))</f>
        <v/>
      </c>
      <c r="G125" s="16">
        <f>IF(M125="","",M125-TODAY())</f>
        <v/>
      </c>
      <c r="H125" s="15">
        <f>IF(M125="","",IF(G125&lt;0,"گذشته",IF(G125=0,"امروز!",IF(G125&lt;=7,"نزدیک",IF(G125&lt;=14,"حواست باشه","فرصت هست")))))</f>
        <v/>
      </c>
      <c r="K125">
        <f>IF(ISNUMBER(C125),"",SUBSTITUTE(SUBSTITUTE(SUBSTITUTE(SUBSTITUTE(SUBSTITUTE(SUBSTITUTE(SUBSTITUTE(SUBSTITUTE(SUBSTITUTE(SUBSTITUTE(SUBSTITUTE(SUBSTITUTE(TRIM(C125&amp;""),"۰","0"),"۱","1"),"۲","2"),"۳","3"),"۴","4"),"۵","5"),"۶","6"),"۷","7"),"۸","8"),"۹","9"),"-","/"),".","/"))</f>
        <v/>
      </c>
      <c r="L125">
        <f>IF(C125="","",IF(ISNUMBER(C125),C125,IFERROR(IF(VALUE(LEFT(K125,FIND("/",K125)-1))&gt;1700,DATE(VALUE(LEFT(K125,FIND("/",K125)-1)),VALUE(LEFT(MID(K125,FIND("/",K125)+1,20),FIND("/",MID(K125,FIND("/",K125)+1,20))-1)),VALUE(MID(MID(K125,FIND("/",K125)+1,20),FIND("/",MID(K125,FIND("/",K125)+1,20))+1,20))),INDEX(cal!$B$2:$B$52,MATCH(VALUE(LEFT(K125,FIND("/",K125)-1)),cal!$A$2:$A$52,0))+IF(VALUE(LEFT(MID(K125,FIND("/",K125)+1,20),FIND("/",MID(K125,FIND("/",K125)+1,20))-1))&lt;=6,(VALUE(LEFT(MID(K125,FIND("/",K125)+1,20),FIND("/",MID(K125,FIND("/",K125)+1,20))-1))-1)*31,186+(VALUE(LEFT(MID(K125,FIND("/",K125)+1,20),FIND("/",MID(K125,FIND("/",K125)+1,20))-1))-7)*30)+VALUE(MID(MID(K125,FIND("/",K125)+1,20),FIND("/",MID(K125,FIND("/",K125)+1,20))+1,20))-1),"")))</f>
        <v/>
      </c>
      <c r="M125">
        <f>IF(OR(L125="",D125=""),"",IFERROR(IF(E125="تقویمی",L125+D125,WORKDAY.INTL(L125,D125,IF($F$4="پنجشنبه و جمعه","0001100",16),'تعطیلات'!$E$5:$E$64)),""))</f>
        <v/>
      </c>
    </row>
    <row r="126">
      <c r="A126" s="13">
        <f>IF(B126="","",ROW()-8)</f>
        <v/>
      </c>
      <c r="B126" s="4" t="n"/>
      <c r="C126" s="14" t="n"/>
      <c r="D126" s="5" t="n"/>
      <c r="E126" s="5" t="n"/>
      <c r="F126" s="15">
        <f>IF(M126="","",IFERROR(INDEX(cal!$A$2:$A$52,MATCH(M126,cal!$B$2:$B$52,1))&amp;"/"&amp;TEXT(IF((M126-INDEX(cal!$B$2:$B$52,MATCH(M126,cal!$B$2:$B$52,1)))&lt;186,INT((M126-INDEX(cal!$B$2:$B$52,MATCH(M126,cal!$B$2:$B$52,1)))/31)+1,INT(((M126-INDEX(cal!$B$2:$B$52,MATCH(M126,cal!$B$2:$B$52,1)))-186)/30)+7),"00")&amp;"/"&amp;TEXT(IF((M126-INDEX(cal!$B$2:$B$52,MATCH(M126,cal!$B$2:$B$52,1)))&lt;186,MOD((M126-INDEX(cal!$B$2:$B$52,MATCH(M126,cal!$B$2:$B$52,1))),31)+1,MOD((M126-INDEX(cal!$B$2:$B$52,MATCH(M126,cal!$B$2:$B$52,1)))-186,30)+1),"00"),""))</f>
        <v/>
      </c>
      <c r="G126" s="16">
        <f>IF(M126="","",M126-TODAY())</f>
        <v/>
      </c>
      <c r="H126" s="15">
        <f>IF(M126="","",IF(G126&lt;0,"گذشته",IF(G126=0,"امروز!",IF(G126&lt;=7,"نزدیک",IF(G126&lt;=14,"حواست باشه","فرصت هست")))))</f>
        <v/>
      </c>
      <c r="K126">
        <f>IF(ISNUMBER(C126),"",SUBSTITUTE(SUBSTITUTE(SUBSTITUTE(SUBSTITUTE(SUBSTITUTE(SUBSTITUTE(SUBSTITUTE(SUBSTITUTE(SUBSTITUTE(SUBSTITUTE(SUBSTITUTE(SUBSTITUTE(TRIM(C126&amp;""),"۰","0"),"۱","1"),"۲","2"),"۳","3"),"۴","4"),"۵","5"),"۶","6"),"۷","7"),"۸","8"),"۹","9"),"-","/"),".","/"))</f>
        <v/>
      </c>
      <c r="L126">
        <f>IF(C126="","",IF(ISNUMBER(C126),C126,IFERROR(IF(VALUE(LEFT(K126,FIND("/",K126)-1))&gt;1700,DATE(VALUE(LEFT(K126,FIND("/",K126)-1)),VALUE(LEFT(MID(K126,FIND("/",K126)+1,20),FIND("/",MID(K126,FIND("/",K126)+1,20))-1)),VALUE(MID(MID(K126,FIND("/",K126)+1,20),FIND("/",MID(K126,FIND("/",K126)+1,20))+1,20))),INDEX(cal!$B$2:$B$52,MATCH(VALUE(LEFT(K126,FIND("/",K126)-1)),cal!$A$2:$A$52,0))+IF(VALUE(LEFT(MID(K126,FIND("/",K126)+1,20),FIND("/",MID(K126,FIND("/",K126)+1,20))-1))&lt;=6,(VALUE(LEFT(MID(K126,FIND("/",K126)+1,20),FIND("/",MID(K126,FIND("/",K126)+1,20))-1))-1)*31,186+(VALUE(LEFT(MID(K126,FIND("/",K126)+1,20),FIND("/",MID(K126,FIND("/",K126)+1,20))-1))-7)*30)+VALUE(MID(MID(K126,FIND("/",K126)+1,20),FIND("/",MID(K126,FIND("/",K126)+1,20))+1,20))-1),"")))</f>
        <v/>
      </c>
      <c r="M126">
        <f>IF(OR(L126="",D126=""),"",IFERROR(IF(E126="تقویمی",L126+D126,WORKDAY.INTL(L126,D126,IF($F$4="پنجشنبه و جمعه","0001100",16),'تعطیلات'!$E$5:$E$64)),""))</f>
        <v/>
      </c>
    </row>
    <row r="127">
      <c r="A127" s="13">
        <f>IF(B127="","",ROW()-8)</f>
        <v/>
      </c>
      <c r="B127" s="4" t="n"/>
      <c r="C127" s="14" t="n"/>
      <c r="D127" s="5" t="n"/>
      <c r="E127" s="5" t="n"/>
      <c r="F127" s="15">
        <f>IF(M127="","",IFERROR(INDEX(cal!$A$2:$A$52,MATCH(M127,cal!$B$2:$B$52,1))&amp;"/"&amp;TEXT(IF((M127-INDEX(cal!$B$2:$B$52,MATCH(M127,cal!$B$2:$B$52,1)))&lt;186,INT((M127-INDEX(cal!$B$2:$B$52,MATCH(M127,cal!$B$2:$B$52,1)))/31)+1,INT(((M127-INDEX(cal!$B$2:$B$52,MATCH(M127,cal!$B$2:$B$52,1)))-186)/30)+7),"00")&amp;"/"&amp;TEXT(IF((M127-INDEX(cal!$B$2:$B$52,MATCH(M127,cal!$B$2:$B$52,1)))&lt;186,MOD((M127-INDEX(cal!$B$2:$B$52,MATCH(M127,cal!$B$2:$B$52,1))),31)+1,MOD((M127-INDEX(cal!$B$2:$B$52,MATCH(M127,cal!$B$2:$B$52,1)))-186,30)+1),"00"),""))</f>
        <v/>
      </c>
      <c r="G127" s="16">
        <f>IF(M127="","",M127-TODAY())</f>
        <v/>
      </c>
      <c r="H127" s="15">
        <f>IF(M127="","",IF(G127&lt;0,"گذشته",IF(G127=0,"امروز!",IF(G127&lt;=7,"نزدیک",IF(G127&lt;=14,"حواست باشه","فرصت هست")))))</f>
        <v/>
      </c>
      <c r="K127">
        <f>IF(ISNUMBER(C127),"",SUBSTITUTE(SUBSTITUTE(SUBSTITUTE(SUBSTITUTE(SUBSTITUTE(SUBSTITUTE(SUBSTITUTE(SUBSTITUTE(SUBSTITUTE(SUBSTITUTE(SUBSTITUTE(SUBSTITUTE(TRIM(C127&amp;""),"۰","0"),"۱","1"),"۲","2"),"۳","3"),"۴","4"),"۵","5"),"۶","6"),"۷","7"),"۸","8"),"۹","9"),"-","/"),".","/"))</f>
        <v/>
      </c>
      <c r="L127">
        <f>IF(C127="","",IF(ISNUMBER(C127),C127,IFERROR(IF(VALUE(LEFT(K127,FIND("/",K127)-1))&gt;1700,DATE(VALUE(LEFT(K127,FIND("/",K127)-1)),VALUE(LEFT(MID(K127,FIND("/",K127)+1,20),FIND("/",MID(K127,FIND("/",K127)+1,20))-1)),VALUE(MID(MID(K127,FIND("/",K127)+1,20),FIND("/",MID(K127,FIND("/",K127)+1,20))+1,20))),INDEX(cal!$B$2:$B$52,MATCH(VALUE(LEFT(K127,FIND("/",K127)-1)),cal!$A$2:$A$52,0))+IF(VALUE(LEFT(MID(K127,FIND("/",K127)+1,20),FIND("/",MID(K127,FIND("/",K127)+1,20))-1))&lt;=6,(VALUE(LEFT(MID(K127,FIND("/",K127)+1,20),FIND("/",MID(K127,FIND("/",K127)+1,20))-1))-1)*31,186+(VALUE(LEFT(MID(K127,FIND("/",K127)+1,20),FIND("/",MID(K127,FIND("/",K127)+1,20))-1))-7)*30)+VALUE(MID(MID(K127,FIND("/",K127)+1,20),FIND("/",MID(K127,FIND("/",K127)+1,20))+1,20))-1),"")))</f>
        <v/>
      </c>
      <c r="M127">
        <f>IF(OR(L127="",D127=""),"",IFERROR(IF(E127="تقویمی",L127+D127,WORKDAY.INTL(L127,D127,IF($F$4="پنجشنبه و جمعه","0001100",16),'تعطیلات'!$E$5:$E$64)),""))</f>
        <v/>
      </c>
    </row>
    <row r="128">
      <c r="A128" s="13">
        <f>IF(B128="","",ROW()-8)</f>
        <v/>
      </c>
      <c r="B128" s="4" t="n"/>
      <c r="C128" s="14" t="n"/>
      <c r="D128" s="5" t="n"/>
      <c r="E128" s="5" t="n"/>
      <c r="F128" s="15">
        <f>IF(M128="","",IFERROR(INDEX(cal!$A$2:$A$52,MATCH(M128,cal!$B$2:$B$52,1))&amp;"/"&amp;TEXT(IF((M128-INDEX(cal!$B$2:$B$52,MATCH(M128,cal!$B$2:$B$52,1)))&lt;186,INT((M128-INDEX(cal!$B$2:$B$52,MATCH(M128,cal!$B$2:$B$52,1)))/31)+1,INT(((M128-INDEX(cal!$B$2:$B$52,MATCH(M128,cal!$B$2:$B$52,1)))-186)/30)+7),"00")&amp;"/"&amp;TEXT(IF((M128-INDEX(cal!$B$2:$B$52,MATCH(M128,cal!$B$2:$B$52,1)))&lt;186,MOD((M128-INDEX(cal!$B$2:$B$52,MATCH(M128,cal!$B$2:$B$52,1))),31)+1,MOD((M128-INDEX(cal!$B$2:$B$52,MATCH(M128,cal!$B$2:$B$52,1)))-186,30)+1),"00"),""))</f>
        <v/>
      </c>
      <c r="G128" s="16">
        <f>IF(M128="","",M128-TODAY())</f>
        <v/>
      </c>
      <c r="H128" s="15">
        <f>IF(M128="","",IF(G128&lt;0,"گذشته",IF(G128=0,"امروز!",IF(G128&lt;=7,"نزدیک",IF(G128&lt;=14,"حواست باشه","فرصت هست")))))</f>
        <v/>
      </c>
      <c r="K128">
        <f>IF(ISNUMBER(C128),"",SUBSTITUTE(SUBSTITUTE(SUBSTITUTE(SUBSTITUTE(SUBSTITUTE(SUBSTITUTE(SUBSTITUTE(SUBSTITUTE(SUBSTITUTE(SUBSTITUTE(SUBSTITUTE(SUBSTITUTE(TRIM(C128&amp;""),"۰","0"),"۱","1"),"۲","2"),"۳","3"),"۴","4"),"۵","5"),"۶","6"),"۷","7"),"۸","8"),"۹","9"),"-","/"),".","/"))</f>
        <v/>
      </c>
      <c r="L128">
        <f>IF(C128="","",IF(ISNUMBER(C128),C128,IFERROR(IF(VALUE(LEFT(K128,FIND("/",K128)-1))&gt;1700,DATE(VALUE(LEFT(K128,FIND("/",K128)-1)),VALUE(LEFT(MID(K128,FIND("/",K128)+1,20),FIND("/",MID(K128,FIND("/",K128)+1,20))-1)),VALUE(MID(MID(K128,FIND("/",K128)+1,20),FIND("/",MID(K128,FIND("/",K128)+1,20))+1,20))),INDEX(cal!$B$2:$B$52,MATCH(VALUE(LEFT(K128,FIND("/",K128)-1)),cal!$A$2:$A$52,0))+IF(VALUE(LEFT(MID(K128,FIND("/",K128)+1,20),FIND("/",MID(K128,FIND("/",K128)+1,20))-1))&lt;=6,(VALUE(LEFT(MID(K128,FIND("/",K128)+1,20),FIND("/",MID(K128,FIND("/",K128)+1,20))-1))-1)*31,186+(VALUE(LEFT(MID(K128,FIND("/",K128)+1,20),FIND("/",MID(K128,FIND("/",K128)+1,20))-1))-7)*30)+VALUE(MID(MID(K128,FIND("/",K128)+1,20),FIND("/",MID(K128,FIND("/",K128)+1,20))+1,20))-1),"")))</f>
        <v/>
      </c>
      <c r="M128">
        <f>IF(OR(L128="",D128=""),"",IFERROR(IF(E128="تقویمی",L128+D128,WORKDAY.INTL(L128,D128,IF($F$4="پنجشنبه و جمعه","0001100",16),'تعطیلات'!$E$5:$E$64)),""))</f>
        <v/>
      </c>
    </row>
    <row r="129">
      <c r="A129" s="13">
        <f>IF(B129="","",ROW()-8)</f>
        <v/>
      </c>
      <c r="B129" s="4" t="n"/>
      <c r="C129" s="14" t="n"/>
      <c r="D129" s="5" t="n"/>
      <c r="E129" s="5" t="n"/>
      <c r="F129" s="15">
        <f>IF(M129="","",IFERROR(INDEX(cal!$A$2:$A$52,MATCH(M129,cal!$B$2:$B$52,1))&amp;"/"&amp;TEXT(IF((M129-INDEX(cal!$B$2:$B$52,MATCH(M129,cal!$B$2:$B$52,1)))&lt;186,INT((M129-INDEX(cal!$B$2:$B$52,MATCH(M129,cal!$B$2:$B$52,1)))/31)+1,INT(((M129-INDEX(cal!$B$2:$B$52,MATCH(M129,cal!$B$2:$B$52,1)))-186)/30)+7),"00")&amp;"/"&amp;TEXT(IF((M129-INDEX(cal!$B$2:$B$52,MATCH(M129,cal!$B$2:$B$52,1)))&lt;186,MOD((M129-INDEX(cal!$B$2:$B$52,MATCH(M129,cal!$B$2:$B$52,1))),31)+1,MOD((M129-INDEX(cal!$B$2:$B$52,MATCH(M129,cal!$B$2:$B$52,1)))-186,30)+1),"00"),""))</f>
        <v/>
      </c>
      <c r="G129" s="16">
        <f>IF(M129="","",M129-TODAY())</f>
        <v/>
      </c>
      <c r="H129" s="15">
        <f>IF(M129="","",IF(G129&lt;0,"گذشته",IF(G129=0,"امروز!",IF(G129&lt;=7,"نزدیک",IF(G129&lt;=14,"حواست باشه","فرصت هست")))))</f>
        <v/>
      </c>
      <c r="K129">
        <f>IF(ISNUMBER(C129),"",SUBSTITUTE(SUBSTITUTE(SUBSTITUTE(SUBSTITUTE(SUBSTITUTE(SUBSTITUTE(SUBSTITUTE(SUBSTITUTE(SUBSTITUTE(SUBSTITUTE(SUBSTITUTE(SUBSTITUTE(TRIM(C129&amp;""),"۰","0"),"۱","1"),"۲","2"),"۳","3"),"۴","4"),"۵","5"),"۶","6"),"۷","7"),"۸","8"),"۹","9"),"-","/"),".","/"))</f>
        <v/>
      </c>
      <c r="L129">
        <f>IF(C129="","",IF(ISNUMBER(C129),C129,IFERROR(IF(VALUE(LEFT(K129,FIND("/",K129)-1))&gt;1700,DATE(VALUE(LEFT(K129,FIND("/",K129)-1)),VALUE(LEFT(MID(K129,FIND("/",K129)+1,20),FIND("/",MID(K129,FIND("/",K129)+1,20))-1)),VALUE(MID(MID(K129,FIND("/",K129)+1,20),FIND("/",MID(K129,FIND("/",K129)+1,20))+1,20))),INDEX(cal!$B$2:$B$52,MATCH(VALUE(LEFT(K129,FIND("/",K129)-1)),cal!$A$2:$A$52,0))+IF(VALUE(LEFT(MID(K129,FIND("/",K129)+1,20),FIND("/",MID(K129,FIND("/",K129)+1,20))-1))&lt;=6,(VALUE(LEFT(MID(K129,FIND("/",K129)+1,20),FIND("/",MID(K129,FIND("/",K129)+1,20))-1))-1)*31,186+(VALUE(LEFT(MID(K129,FIND("/",K129)+1,20),FIND("/",MID(K129,FIND("/",K129)+1,20))-1))-7)*30)+VALUE(MID(MID(K129,FIND("/",K129)+1,20),FIND("/",MID(K129,FIND("/",K129)+1,20))+1,20))-1),"")))</f>
        <v/>
      </c>
      <c r="M129">
        <f>IF(OR(L129="",D129=""),"",IFERROR(IF(E129="تقویمی",L129+D129,WORKDAY.INTL(L129,D129,IF($F$4="پنجشنبه و جمعه","0001100",16),'تعطیلات'!$E$5:$E$64)),""))</f>
        <v/>
      </c>
    </row>
    <row r="130">
      <c r="A130" s="13">
        <f>IF(B130="","",ROW()-8)</f>
        <v/>
      </c>
      <c r="B130" s="4" t="n"/>
      <c r="C130" s="14" t="n"/>
      <c r="D130" s="5" t="n"/>
      <c r="E130" s="5" t="n"/>
      <c r="F130" s="15">
        <f>IF(M130="","",IFERROR(INDEX(cal!$A$2:$A$52,MATCH(M130,cal!$B$2:$B$52,1))&amp;"/"&amp;TEXT(IF((M130-INDEX(cal!$B$2:$B$52,MATCH(M130,cal!$B$2:$B$52,1)))&lt;186,INT((M130-INDEX(cal!$B$2:$B$52,MATCH(M130,cal!$B$2:$B$52,1)))/31)+1,INT(((M130-INDEX(cal!$B$2:$B$52,MATCH(M130,cal!$B$2:$B$52,1)))-186)/30)+7),"00")&amp;"/"&amp;TEXT(IF((M130-INDEX(cal!$B$2:$B$52,MATCH(M130,cal!$B$2:$B$52,1)))&lt;186,MOD((M130-INDEX(cal!$B$2:$B$52,MATCH(M130,cal!$B$2:$B$52,1))),31)+1,MOD((M130-INDEX(cal!$B$2:$B$52,MATCH(M130,cal!$B$2:$B$52,1)))-186,30)+1),"00"),""))</f>
        <v/>
      </c>
      <c r="G130" s="16">
        <f>IF(M130="","",M130-TODAY())</f>
        <v/>
      </c>
      <c r="H130" s="15">
        <f>IF(M130="","",IF(G130&lt;0,"گذشته",IF(G130=0,"امروز!",IF(G130&lt;=7,"نزدیک",IF(G130&lt;=14,"حواست باشه","فرصت هست")))))</f>
        <v/>
      </c>
      <c r="K130">
        <f>IF(ISNUMBER(C130),"",SUBSTITUTE(SUBSTITUTE(SUBSTITUTE(SUBSTITUTE(SUBSTITUTE(SUBSTITUTE(SUBSTITUTE(SUBSTITUTE(SUBSTITUTE(SUBSTITUTE(SUBSTITUTE(SUBSTITUTE(TRIM(C130&amp;""),"۰","0"),"۱","1"),"۲","2"),"۳","3"),"۴","4"),"۵","5"),"۶","6"),"۷","7"),"۸","8"),"۹","9"),"-","/"),".","/"))</f>
        <v/>
      </c>
      <c r="L130">
        <f>IF(C130="","",IF(ISNUMBER(C130),C130,IFERROR(IF(VALUE(LEFT(K130,FIND("/",K130)-1))&gt;1700,DATE(VALUE(LEFT(K130,FIND("/",K130)-1)),VALUE(LEFT(MID(K130,FIND("/",K130)+1,20),FIND("/",MID(K130,FIND("/",K130)+1,20))-1)),VALUE(MID(MID(K130,FIND("/",K130)+1,20),FIND("/",MID(K130,FIND("/",K130)+1,20))+1,20))),INDEX(cal!$B$2:$B$52,MATCH(VALUE(LEFT(K130,FIND("/",K130)-1)),cal!$A$2:$A$52,0))+IF(VALUE(LEFT(MID(K130,FIND("/",K130)+1,20),FIND("/",MID(K130,FIND("/",K130)+1,20))-1))&lt;=6,(VALUE(LEFT(MID(K130,FIND("/",K130)+1,20),FIND("/",MID(K130,FIND("/",K130)+1,20))-1))-1)*31,186+(VALUE(LEFT(MID(K130,FIND("/",K130)+1,20),FIND("/",MID(K130,FIND("/",K130)+1,20))-1))-7)*30)+VALUE(MID(MID(K130,FIND("/",K130)+1,20),FIND("/",MID(K130,FIND("/",K130)+1,20))+1,20))-1),"")))</f>
        <v/>
      </c>
      <c r="M130">
        <f>IF(OR(L130="",D130=""),"",IFERROR(IF(E130="تقویمی",L130+D130,WORKDAY.INTL(L130,D130,IF($F$4="پنجشنبه و جمعه","0001100",16),'تعطیلات'!$E$5:$E$64)),""))</f>
        <v/>
      </c>
    </row>
    <row r="131">
      <c r="A131" s="13">
        <f>IF(B131="","",ROW()-8)</f>
        <v/>
      </c>
      <c r="B131" s="4" t="n"/>
      <c r="C131" s="14" t="n"/>
      <c r="D131" s="5" t="n"/>
      <c r="E131" s="5" t="n"/>
      <c r="F131" s="15">
        <f>IF(M131="","",IFERROR(INDEX(cal!$A$2:$A$52,MATCH(M131,cal!$B$2:$B$52,1))&amp;"/"&amp;TEXT(IF((M131-INDEX(cal!$B$2:$B$52,MATCH(M131,cal!$B$2:$B$52,1)))&lt;186,INT((M131-INDEX(cal!$B$2:$B$52,MATCH(M131,cal!$B$2:$B$52,1)))/31)+1,INT(((M131-INDEX(cal!$B$2:$B$52,MATCH(M131,cal!$B$2:$B$52,1)))-186)/30)+7),"00")&amp;"/"&amp;TEXT(IF((M131-INDEX(cal!$B$2:$B$52,MATCH(M131,cal!$B$2:$B$52,1)))&lt;186,MOD((M131-INDEX(cal!$B$2:$B$52,MATCH(M131,cal!$B$2:$B$52,1))),31)+1,MOD((M131-INDEX(cal!$B$2:$B$52,MATCH(M131,cal!$B$2:$B$52,1)))-186,30)+1),"00"),""))</f>
        <v/>
      </c>
      <c r="G131" s="16">
        <f>IF(M131="","",M131-TODAY())</f>
        <v/>
      </c>
      <c r="H131" s="15">
        <f>IF(M131="","",IF(G131&lt;0,"گذشته",IF(G131=0,"امروز!",IF(G131&lt;=7,"نزدیک",IF(G131&lt;=14,"حواست باشه","فرصت هست")))))</f>
        <v/>
      </c>
      <c r="K131">
        <f>IF(ISNUMBER(C131),"",SUBSTITUTE(SUBSTITUTE(SUBSTITUTE(SUBSTITUTE(SUBSTITUTE(SUBSTITUTE(SUBSTITUTE(SUBSTITUTE(SUBSTITUTE(SUBSTITUTE(SUBSTITUTE(SUBSTITUTE(TRIM(C131&amp;""),"۰","0"),"۱","1"),"۲","2"),"۳","3"),"۴","4"),"۵","5"),"۶","6"),"۷","7"),"۸","8"),"۹","9"),"-","/"),".","/"))</f>
        <v/>
      </c>
      <c r="L131">
        <f>IF(C131="","",IF(ISNUMBER(C131),C131,IFERROR(IF(VALUE(LEFT(K131,FIND("/",K131)-1))&gt;1700,DATE(VALUE(LEFT(K131,FIND("/",K131)-1)),VALUE(LEFT(MID(K131,FIND("/",K131)+1,20),FIND("/",MID(K131,FIND("/",K131)+1,20))-1)),VALUE(MID(MID(K131,FIND("/",K131)+1,20),FIND("/",MID(K131,FIND("/",K131)+1,20))+1,20))),INDEX(cal!$B$2:$B$52,MATCH(VALUE(LEFT(K131,FIND("/",K131)-1)),cal!$A$2:$A$52,0))+IF(VALUE(LEFT(MID(K131,FIND("/",K131)+1,20),FIND("/",MID(K131,FIND("/",K131)+1,20))-1))&lt;=6,(VALUE(LEFT(MID(K131,FIND("/",K131)+1,20),FIND("/",MID(K131,FIND("/",K131)+1,20))-1))-1)*31,186+(VALUE(LEFT(MID(K131,FIND("/",K131)+1,20),FIND("/",MID(K131,FIND("/",K131)+1,20))-1))-7)*30)+VALUE(MID(MID(K131,FIND("/",K131)+1,20),FIND("/",MID(K131,FIND("/",K131)+1,20))+1,20))-1),"")))</f>
        <v/>
      </c>
      <c r="M131">
        <f>IF(OR(L131="",D131=""),"",IFERROR(IF(E131="تقویمی",L131+D131,WORKDAY.INTL(L131,D131,IF($F$4="پنجشنبه و جمعه","0001100",16),'تعطیلات'!$E$5:$E$64)),""))</f>
        <v/>
      </c>
    </row>
    <row r="132">
      <c r="A132" s="13">
        <f>IF(B132="","",ROW()-8)</f>
        <v/>
      </c>
      <c r="B132" s="4" t="n"/>
      <c r="C132" s="14" t="n"/>
      <c r="D132" s="5" t="n"/>
      <c r="E132" s="5" t="n"/>
      <c r="F132" s="15">
        <f>IF(M132="","",IFERROR(INDEX(cal!$A$2:$A$52,MATCH(M132,cal!$B$2:$B$52,1))&amp;"/"&amp;TEXT(IF((M132-INDEX(cal!$B$2:$B$52,MATCH(M132,cal!$B$2:$B$52,1)))&lt;186,INT((M132-INDEX(cal!$B$2:$B$52,MATCH(M132,cal!$B$2:$B$52,1)))/31)+1,INT(((M132-INDEX(cal!$B$2:$B$52,MATCH(M132,cal!$B$2:$B$52,1)))-186)/30)+7),"00")&amp;"/"&amp;TEXT(IF((M132-INDEX(cal!$B$2:$B$52,MATCH(M132,cal!$B$2:$B$52,1)))&lt;186,MOD((M132-INDEX(cal!$B$2:$B$52,MATCH(M132,cal!$B$2:$B$52,1))),31)+1,MOD((M132-INDEX(cal!$B$2:$B$52,MATCH(M132,cal!$B$2:$B$52,1)))-186,30)+1),"00"),""))</f>
        <v/>
      </c>
      <c r="G132" s="16">
        <f>IF(M132="","",M132-TODAY())</f>
        <v/>
      </c>
      <c r="H132" s="15">
        <f>IF(M132="","",IF(G132&lt;0,"گذشته",IF(G132=0,"امروز!",IF(G132&lt;=7,"نزدیک",IF(G132&lt;=14,"حواست باشه","فرصت هست")))))</f>
        <v/>
      </c>
      <c r="K132">
        <f>IF(ISNUMBER(C132),"",SUBSTITUTE(SUBSTITUTE(SUBSTITUTE(SUBSTITUTE(SUBSTITUTE(SUBSTITUTE(SUBSTITUTE(SUBSTITUTE(SUBSTITUTE(SUBSTITUTE(SUBSTITUTE(SUBSTITUTE(TRIM(C132&amp;""),"۰","0"),"۱","1"),"۲","2"),"۳","3"),"۴","4"),"۵","5"),"۶","6"),"۷","7"),"۸","8"),"۹","9"),"-","/"),".","/"))</f>
        <v/>
      </c>
      <c r="L132">
        <f>IF(C132="","",IF(ISNUMBER(C132),C132,IFERROR(IF(VALUE(LEFT(K132,FIND("/",K132)-1))&gt;1700,DATE(VALUE(LEFT(K132,FIND("/",K132)-1)),VALUE(LEFT(MID(K132,FIND("/",K132)+1,20),FIND("/",MID(K132,FIND("/",K132)+1,20))-1)),VALUE(MID(MID(K132,FIND("/",K132)+1,20),FIND("/",MID(K132,FIND("/",K132)+1,20))+1,20))),INDEX(cal!$B$2:$B$52,MATCH(VALUE(LEFT(K132,FIND("/",K132)-1)),cal!$A$2:$A$52,0))+IF(VALUE(LEFT(MID(K132,FIND("/",K132)+1,20),FIND("/",MID(K132,FIND("/",K132)+1,20))-1))&lt;=6,(VALUE(LEFT(MID(K132,FIND("/",K132)+1,20),FIND("/",MID(K132,FIND("/",K132)+1,20))-1))-1)*31,186+(VALUE(LEFT(MID(K132,FIND("/",K132)+1,20),FIND("/",MID(K132,FIND("/",K132)+1,20))-1))-7)*30)+VALUE(MID(MID(K132,FIND("/",K132)+1,20),FIND("/",MID(K132,FIND("/",K132)+1,20))+1,20))-1),"")))</f>
        <v/>
      </c>
      <c r="M132">
        <f>IF(OR(L132="",D132=""),"",IFERROR(IF(E132="تقویمی",L132+D132,WORKDAY.INTL(L132,D132,IF($F$4="پنجشنبه و جمعه","0001100",16),'تعطیلات'!$E$5:$E$64)),""))</f>
        <v/>
      </c>
    </row>
    <row r="133">
      <c r="A133" s="13">
        <f>IF(B133="","",ROW()-8)</f>
        <v/>
      </c>
      <c r="B133" s="4" t="n"/>
      <c r="C133" s="14" t="n"/>
      <c r="D133" s="5" t="n"/>
      <c r="E133" s="5" t="n"/>
      <c r="F133" s="15">
        <f>IF(M133="","",IFERROR(INDEX(cal!$A$2:$A$52,MATCH(M133,cal!$B$2:$B$52,1))&amp;"/"&amp;TEXT(IF((M133-INDEX(cal!$B$2:$B$52,MATCH(M133,cal!$B$2:$B$52,1)))&lt;186,INT((M133-INDEX(cal!$B$2:$B$52,MATCH(M133,cal!$B$2:$B$52,1)))/31)+1,INT(((M133-INDEX(cal!$B$2:$B$52,MATCH(M133,cal!$B$2:$B$52,1)))-186)/30)+7),"00")&amp;"/"&amp;TEXT(IF((M133-INDEX(cal!$B$2:$B$52,MATCH(M133,cal!$B$2:$B$52,1)))&lt;186,MOD((M133-INDEX(cal!$B$2:$B$52,MATCH(M133,cal!$B$2:$B$52,1))),31)+1,MOD((M133-INDEX(cal!$B$2:$B$52,MATCH(M133,cal!$B$2:$B$52,1)))-186,30)+1),"00"),""))</f>
        <v/>
      </c>
      <c r="G133" s="16">
        <f>IF(M133="","",M133-TODAY())</f>
        <v/>
      </c>
      <c r="H133" s="15">
        <f>IF(M133="","",IF(G133&lt;0,"گذشته",IF(G133=0,"امروز!",IF(G133&lt;=7,"نزدیک",IF(G133&lt;=14,"حواست باشه","فرصت هست")))))</f>
        <v/>
      </c>
      <c r="K133">
        <f>IF(ISNUMBER(C133),"",SUBSTITUTE(SUBSTITUTE(SUBSTITUTE(SUBSTITUTE(SUBSTITUTE(SUBSTITUTE(SUBSTITUTE(SUBSTITUTE(SUBSTITUTE(SUBSTITUTE(SUBSTITUTE(SUBSTITUTE(TRIM(C133&amp;""),"۰","0"),"۱","1"),"۲","2"),"۳","3"),"۴","4"),"۵","5"),"۶","6"),"۷","7"),"۸","8"),"۹","9"),"-","/"),".","/"))</f>
        <v/>
      </c>
      <c r="L133">
        <f>IF(C133="","",IF(ISNUMBER(C133),C133,IFERROR(IF(VALUE(LEFT(K133,FIND("/",K133)-1))&gt;1700,DATE(VALUE(LEFT(K133,FIND("/",K133)-1)),VALUE(LEFT(MID(K133,FIND("/",K133)+1,20),FIND("/",MID(K133,FIND("/",K133)+1,20))-1)),VALUE(MID(MID(K133,FIND("/",K133)+1,20),FIND("/",MID(K133,FIND("/",K133)+1,20))+1,20))),INDEX(cal!$B$2:$B$52,MATCH(VALUE(LEFT(K133,FIND("/",K133)-1)),cal!$A$2:$A$52,0))+IF(VALUE(LEFT(MID(K133,FIND("/",K133)+1,20),FIND("/",MID(K133,FIND("/",K133)+1,20))-1))&lt;=6,(VALUE(LEFT(MID(K133,FIND("/",K133)+1,20),FIND("/",MID(K133,FIND("/",K133)+1,20))-1))-1)*31,186+(VALUE(LEFT(MID(K133,FIND("/",K133)+1,20),FIND("/",MID(K133,FIND("/",K133)+1,20))-1))-7)*30)+VALUE(MID(MID(K133,FIND("/",K133)+1,20),FIND("/",MID(K133,FIND("/",K133)+1,20))+1,20))-1),"")))</f>
        <v/>
      </c>
      <c r="M133">
        <f>IF(OR(L133="",D133=""),"",IFERROR(IF(E133="تقویمی",L133+D133,WORKDAY.INTL(L133,D133,IF($F$4="پنجشنبه و جمعه","0001100",16),'تعطیلات'!$E$5:$E$64)),""))</f>
        <v/>
      </c>
    </row>
    <row r="134">
      <c r="A134" s="13">
        <f>IF(B134="","",ROW()-8)</f>
        <v/>
      </c>
      <c r="B134" s="4" t="n"/>
      <c r="C134" s="14" t="n"/>
      <c r="D134" s="5" t="n"/>
      <c r="E134" s="5" t="n"/>
      <c r="F134" s="15">
        <f>IF(M134="","",IFERROR(INDEX(cal!$A$2:$A$52,MATCH(M134,cal!$B$2:$B$52,1))&amp;"/"&amp;TEXT(IF((M134-INDEX(cal!$B$2:$B$52,MATCH(M134,cal!$B$2:$B$52,1)))&lt;186,INT((M134-INDEX(cal!$B$2:$B$52,MATCH(M134,cal!$B$2:$B$52,1)))/31)+1,INT(((M134-INDEX(cal!$B$2:$B$52,MATCH(M134,cal!$B$2:$B$52,1)))-186)/30)+7),"00")&amp;"/"&amp;TEXT(IF((M134-INDEX(cal!$B$2:$B$52,MATCH(M134,cal!$B$2:$B$52,1)))&lt;186,MOD((M134-INDEX(cal!$B$2:$B$52,MATCH(M134,cal!$B$2:$B$52,1))),31)+1,MOD((M134-INDEX(cal!$B$2:$B$52,MATCH(M134,cal!$B$2:$B$52,1)))-186,30)+1),"00"),""))</f>
        <v/>
      </c>
      <c r="G134" s="16">
        <f>IF(M134="","",M134-TODAY())</f>
        <v/>
      </c>
      <c r="H134" s="15">
        <f>IF(M134="","",IF(G134&lt;0,"گذشته",IF(G134=0,"امروز!",IF(G134&lt;=7,"نزدیک",IF(G134&lt;=14,"حواست باشه","فرصت هست")))))</f>
        <v/>
      </c>
      <c r="K134">
        <f>IF(ISNUMBER(C134),"",SUBSTITUTE(SUBSTITUTE(SUBSTITUTE(SUBSTITUTE(SUBSTITUTE(SUBSTITUTE(SUBSTITUTE(SUBSTITUTE(SUBSTITUTE(SUBSTITUTE(SUBSTITUTE(SUBSTITUTE(TRIM(C134&amp;""),"۰","0"),"۱","1"),"۲","2"),"۳","3"),"۴","4"),"۵","5"),"۶","6"),"۷","7"),"۸","8"),"۹","9"),"-","/"),".","/"))</f>
        <v/>
      </c>
      <c r="L134">
        <f>IF(C134="","",IF(ISNUMBER(C134),C134,IFERROR(IF(VALUE(LEFT(K134,FIND("/",K134)-1))&gt;1700,DATE(VALUE(LEFT(K134,FIND("/",K134)-1)),VALUE(LEFT(MID(K134,FIND("/",K134)+1,20),FIND("/",MID(K134,FIND("/",K134)+1,20))-1)),VALUE(MID(MID(K134,FIND("/",K134)+1,20),FIND("/",MID(K134,FIND("/",K134)+1,20))+1,20))),INDEX(cal!$B$2:$B$52,MATCH(VALUE(LEFT(K134,FIND("/",K134)-1)),cal!$A$2:$A$52,0))+IF(VALUE(LEFT(MID(K134,FIND("/",K134)+1,20),FIND("/",MID(K134,FIND("/",K134)+1,20))-1))&lt;=6,(VALUE(LEFT(MID(K134,FIND("/",K134)+1,20),FIND("/",MID(K134,FIND("/",K134)+1,20))-1))-1)*31,186+(VALUE(LEFT(MID(K134,FIND("/",K134)+1,20),FIND("/",MID(K134,FIND("/",K134)+1,20))-1))-7)*30)+VALUE(MID(MID(K134,FIND("/",K134)+1,20),FIND("/",MID(K134,FIND("/",K134)+1,20))+1,20))-1),"")))</f>
        <v/>
      </c>
      <c r="M134">
        <f>IF(OR(L134="",D134=""),"",IFERROR(IF(E134="تقویمی",L134+D134,WORKDAY.INTL(L134,D134,IF($F$4="پنجشنبه و جمعه","0001100",16),'تعطیلات'!$E$5:$E$64)),""))</f>
        <v/>
      </c>
    </row>
    <row r="135">
      <c r="A135" s="13">
        <f>IF(B135="","",ROW()-8)</f>
        <v/>
      </c>
      <c r="B135" s="4" t="n"/>
      <c r="C135" s="14" t="n"/>
      <c r="D135" s="5" t="n"/>
      <c r="E135" s="5" t="n"/>
      <c r="F135" s="15">
        <f>IF(M135="","",IFERROR(INDEX(cal!$A$2:$A$52,MATCH(M135,cal!$B$2:$B$52,1))&amp;"/"&amp;TEXT(IF((M135-INDEX(cal!$B$2:$B$52,MATCH(M135,cal!$B$2:$B$52,1)))&lt;186,INT((M135-INDEX(cal!$B$2:$B$52,MATCH(M135,cal!$B$2:$B$52,1)))/31)+1,INT(((M135-INDEX(cal!$B$2:$B$52,MATCH(M135,cal!$B$2:$B$52,1)))-186)/30)+7),"00")&amp;"/"&amp;TEXT(IF((M135-INDEX(cal!$B$2:$B$52,MATCH(M135,cal!$B$2:$B$52,1)))&lt;186,MOD((M135-INDEX(cal!$B$2:$B$52,MATCH(M135,cal!$B$2:$B$52,1))),31)+1,MOD((M135-INDEX(cal!$B$2:$B$52,MATCH(M135,cal!$B$2:$B$52,1)))-186,30)+1),"00"),""))</f>
        <v/>
      </c>
      <c r="G135" s="16">
        <f>IF(M135="","",M135-TODAY())</f>
        <v/>
      </c>
      <c r="H135" s="15">
        <f>IF(M135="","",IF(G135&lt;0,"گذشته",IF(G135=0,"امروز!",IF(G135&lt;=7,"نزدیک",IF(G135&lt;=14,"حواست باشه","فرصت هست")))))</f>
        <v/>
      </c>
      <c r="K135">
        <f>IF(ISNUMBER(C135),"",SUBSTITUTE(SUBSTITUTE(SUBSTITUTE(SUBSTITUTE(SUBSTITUTE(SUBSTITUTE(SUBSTITUTE(SUBSTITUTE(SUBSTITUTE(SUBSTITUTE(SUBSTITUTE(SUBSTITUTE(TRIM(C135&amp;""),"۰","0"),"۱","1"),"۲","2"),"۳","3"),"۴","4"),"۵","5"),"۶","6"),"۷","7"),"۸","8"),"۹","9"),"-","/"),".","/"))</f>
        <v/>
      </c>
      <c r="L135">
        <f>IF(C135="","",IF(ISNUMBER(C135),C135,IFERROR(IF(VALUE(LEFT(K135,FIND("/",K135)-1))&gt;1700,DATE(VALUE(LEFT(K135,FIND("/",K135)-1)),VALUE(LEFT(MID(K135,FIND("/",K135)+1,20),FIND("/",MID(K135,FIND("/",K135)+1,20))-1)),VALUE(MID(MID(K135,FIND("/",K135)+1,20),FIND("/",MID(K135,FIND("/",K135)+1,20))+1,20))),INDEX(cal!$B$2:$B$52,MATCH(VALUE(LEFT(K135,FIND("/",K135)-1)),cal!$A$2:$A$52,0))+IF(VALUE(LEFT(MID(K135,FIND("/",K135)+1,20),FIND("/",MID(K135,FIND("/",K135)+1,20))-1))&lt;=6,(VALUE(LEFT(MID(K135,FIND("/",K135)+1,20),FIND("/",MID(K135,FIND("/",K135)+1,20))-1))-1)*31,186+(VALUE(LEFT(MID(K135,FIND("/",K135)+1,20),FIND("/",MID(K135,FIND("/",K135)+1,20))-1))-7)*30)+VALUE(MID(MID(K135,FIND("/",K135)+1,20),FIND("/",MID(K135,FIND("/",K135)+1,20))+1,20))-1),"")))</f>
        <v/>
      </c>
      <c r="M135">
        <f>IF(OR(L135="",D135=""),"",IFERROR(IF(E135="تقویمی",L135+D135,WORKDAY.INTL(L135,D135,IF($F$4="پنجشنبه و جمعه","0001100",16),'تعطیلات'!$E$5:$E$64)),""))</f>
        <v/>
      </c>
    </row>
    <row r="136">
      <c r="A136" s="13">
        <f>IF(B136="","",ROW()-8)</f>
        <v/>
      </c>
      <c r="B136" s="4" t="n"/>
      <c r="C136" s="14" t="n"/>
      <c r="D136" s="5" t="n"/>
      <c r="E136" s="5" t="n"/>
      <c r="F136" s="15">
        <f>IF(M136="","",IFERROR(INDEX(cal!$A$2:$A$52,MATCH(M136,cal!$B$2:$B$52,1))&amp;"/"&amp;TEXT(IF((M136-INDEX(cal!$B$2:$B$52,MATCH(M136,cal!$B$2:$B$52,1)))&lt;186,INT((M136-INDEX(cal!$B$2:$B$52,MATCH(M136,cal!$B$2:$B$52,1)))/31)+1,INT(((M136-INDEX(cal!$B$2:$B$52,MATCH(M136,cal!$B$2:$B$52,1)))-186)/30)+7),"00")&amp;"/"&amp;TEXT(IF((M136-INDEX(cal!$B$2:$B$52,MATCH(M136,cal!$B$2:$B$52,1)))&lt;186,MOD((M136-INDEX(cal!$B$2:$B$52,MATCH(M136,cal!$B$2:$B$52,1))),31)+1,MOD((M136-INDEX(cal!$B$2:$B$52,MATCH(M136,cal!$B$2:$B$52,1)))-186,30)+1),"00"),""))</f>
        <v/>
      </c>
      <c r="G136" s="16">
        <f>IF(M136="","",M136-TODAY())</f>
        <v/>
      </c>
      <c r="H136" s="15">
        <f>IF(M136="","",IF(G136&lt;0,"گذشته",IF(G136=0,"امروز!",IF(G136&lt;=7,"نزدیک",IF(G136&lt;=14,"حواست باشه","فرصت هست")))))</f>
        <v/>
      </c>
      <c r="K136">
        <f>IF(ISNUMBER(C136),"",SUBSTITUTE(SUBSTITUTE(SUBSTITUTE(SUBSTITUTE(SUBSTITUTE(SUBSTITUTE(SUBSTITUTE(SUBSTITUTE(SUBSTITUTE(SUBSTITUTE(SUBSTITUTE(SUBSTITUTE(TRIM(C136&amp;""),"۰","0"),"۱","1"),"۲","2"),"۳","3"),"۴","4"),"۵","5"),"۶","6"),"۷","7"),"۸","8"),"۹","9"),"-","/"),".","/"))</f>
        <v/>
      </c>
      <c r="L136">
        <f>IF(C136="","",IF(ISNUMBER(C136),C136,IFERROR(IF(VALUE(LEFT(K136,FIND("/",K136)-1))&gt;1700,DATE(VALUE(LEFT(K136,FIND("/",K136)-1)),VALUE(LEFT(MID(K136,FIND("/",K136)+1,20),FIND("/",MID(K136,FIND("/",K136)+1,20))-1)),VALUE(MID(MID(K136,FIND("/",K136)+1,20),FIND("/",MID(K136,FIND("/",K136)+1,20))+1,20))),INDEX(cal!$B$2:$B$52,MATCH(VALUE(LEFT(K136,FIND("/",K136)-1)),cal!$A$2:$A$52,0))+IF(VALUE(LEFT(MID(K136,FIND("/",K136)+1,20),FIND("/",MID(K136,FIND("/",K136)+1,20))-1))&lt;=6,(VALUE(LEFT(MID(K136,FIND("/",K136)+1,20),FIND("/",MID(K136,FIND("/",K136)+1,20))-1))-1)*31,186+(VALUE(LEFT(MID(K136,FIND("/",K136)+1,20),FIND("/",MID(K136,FIND("/",K136)+1,20))-1))-7)*30)+VALUE(MID(MID(K136,FIND("/",K136)+1,20),FIND("/",MID(K136,FIND("/",K136)+1,20))+1,20))-1),"")))</f>
        <v/>
      </c>
      <c r="M136">
        <f>IF(OR(L136="",D136=""),"",IFERROR(IF(E136="تقویمی",L136+D136,WORKDAY.INTL(L136,D136,IF($F$4="پنجشنبه و جمعه","0001100",16),'تعطیلات'!$E$5:$E$64)),""))</f>
        <v/>
      </c>
    </row>
    <row r="137">
      <c r="A137" s="13">
        <f>IF(B137="","",ROW()-8)</f>
        <v/>
      </c>
      <c r="B137" s="4" t="n"/>
      <c r="C137" s="14" t="n"/>
      <c r="D137" s="5" t="n"/>
      <c r="E137" s="5" t="n"/>
      <c r="F137" s="15">
        <f>IF(M137="","",IFERROR(INDEX(cal!$A$2:$A$52,MATCH(M137,cal!$B$2:$B$52,1))&amp;"/"&amp;TEXT(IF((M137-INDEX(cal!$B$2:$B$52,MATCH(M137,cal!$B$2:$B$52,1)))&lt;186,INT((M137-INDEX(cal!$B$2:$B$52,MATCH(M137,cal!$B$2:$B$52,1)))/31)+1,INT(((M137-INDEX(cal!$B$2:$B$52,MATCH(M137,cal!$B$2:$B$52,1)))-186)/30)+7),"00")&amp;"/"&amp;TEXT(IF((M137-INDEX(cal!$B$2:$B$52,MATCH(M137,cal!$B$2:$B$52,1)))&lt;186,MOD((M137-INDEX(cal!$B$2:$B$52,MATCH(M137,cal!$B$2:$B$52,1))),31)+1,MOD((M137-INDEX(cal!$B$2:$B$52,MATCH(M137,cal!$B$2:$B$52,1)))-186,30)+1),"00"),""))</f>
        <v/>
      </c>
      <c r="G137" s="16">
        <f>IF(M137="","",M137-TODAY())</f>
        <v/>
      </c>
      <c r="H137" s="15">
        <f>IF(M137="","",IF(G137&lt;0,"گذشته",IF(G137=0,"امروز!",IF(G137&lt;=7,"نزدیک",IF(G137&lt;=14,"حواست باشه","فرصت هست")))))</f>
        <v/>
      </c>
      <c r="K137">
        <f>IF(ISNUMBER(C137),"",SUBSTITUTE(SUBSTITUTE(SUBSTITUTE(SUBSTITUTE(SUBSTITUTE(SUBSTITUTE(SUBSTITUTE(SUBSTITUTE(SUBSTITUTE(SUBSTITUTE(SUBSTITUTE(SUBSTITUTE(TRIM(C137&amp;""),"۰","0"),"۱","1"),"۲","2"),"۳","3"),"۴","4"),"۵","5"),"۶","6"),"۷","7"),"۸","8"),"۹","9"),"-","/"),".","/"))</f>
        <v/>
      </c>
      <c r="L137">
        <f>IF(C137="","",IF(ISNUMBER(C137),C137,IFERROR(IF(VALUE(LEFT(K137,FIND("/",K137)-1))&gt;1700,DATE(VALUE(LEFT(K137,FIND("/",K137)-1)),VALUE(LEFT(MID(K137,FIND("/",K137)+1,20),FIND("/",MID(K137,FIND("/",K137)+1,20))-1)),VALUE(MID(MID(K137,FIND("/",K137)+1,20),FIND("/",MID(K137,FIND("/",K137)+1,20))+1,20))),INDEX(cal!$B$2:$B$52,MATCH(VALUE(LEFT(K137,FIND("/",K137)-1)),cal!$A$2:$A$52,0))+IF(VALUE(LEFT(MID(K137,FIND("/",K137)+1,20),FIND("/",MID(K137,FIND("/",K137)+1,20))-1))&lt;=6,(VALUE(LEFT(MID(K137,FIND("/",K137)+1,20),FIND("/",MID(K137,FIND("/",K137)+1,20))-1))-1)*31,186+(VALUE(LEFT(MID(K137,FIND("/",K137)+1,20),FIND("/",MID(K137,FIND("/",K137)+1,20))-1))-7)*30)+VALUE(MID(MID(K137,FIND("/",K137)+1,20),FIND("/",MID(K137,FIND("/",K137)+1,20))+1,20))-1),"")))</f>
        <v/>
      </c>
      <c r="M137">
        <f>IF(OR(L137="",D137=""),"",IFERROR(IF(E137="تقویمی",L137+D137,WORKDAY.INTL(L137,D137,IF($F$4="پنجشنبه و جمعه","0001100",16),'تعطیلات'!$E$5:$E$64)),""))</f>
        <v/>
      </c>
    </row>
    <row r="138">
      <c r="A138" s="13">
        <f>IF(B138="","",ROW()-8)</f>
        <v/>
      </c>
      <c r="B138" s="4" t="n"/>
      <c r="C138" s="14" t="n"/>
      <c r="D138" s="5" t="n"/>
      <c r="E138" s="5" t="n"/>
      <c r="F138" s="15">
        <f>IF(M138="","",IFERROR(INDEX(cal!$A$2:$A$52,MATCH(M138,cal!$B$2:$B$52,1))&amp;"/"&amp;TEXT(IF((M138-INDEX(cal!$B$2:$B$52,MATCH(M138,cal!$B$2:$B$52,1)))&lt;186,INT((M138-INDEX(cal!$B$2:$B$52,MATCH(M138,cal!$B$2:$B$52,1)))/31)+1,INT(((M138-INDEX(cal!$B$2:$B$52,MATCH(M138,cal!$B$2:$B$52,1)))-186)/30)+7),"00")&amp;"/"&amp;TEXT(IF((M138-INDEX(cal!$B$2:$B$52,MATCH(M138,cal!$B$2:$B$52,1)))&lt;186,MOD((M138-INDEX(cal!$B$2:$B$52,MATCH(M138,cal!$B$2:$B$52,1))),31)+1,MOD((M138-INDEX(cal!$B$2:$B$52,MATCH(M138,cal!$B$2:$B$52,1)))-186,30)+1),"00"),""))</f>
        <v/>
      </c>
      <c r="G138" s="16">
        <f>IF(M138="","",M138-TODAY())</f>
        <v/>
      </c>
      <c r="H138" s="15">
        <f>IF(M138="","",IF(G138&lt;0,"گذشته",IF(G138=0,"امروز!",IF(G138&lt;=7,"نزدیک",IF(G138&lt;=14,"حواست باشه","فرصت هست")))))</f>
        <v/>
      </c>
      <c r="K138">
        <f>IF(ISNUMBER(C138),"",SUBSTITUTE(SUBSTITUTE(SUBSTITUTE(SUBSTITUTE(SUBSTITUTE(SUBSTITUTE(SUBSTITUTE(SUBSTITUTE(SUBSTITUTE(SUBSTITUTE(SUBSTITUTE(SUBSTITUTE(TRIM(C138&amp;""),"۰","0"),"۱","1"),"۲","2"),"۳","3"),"۴","4"),"۵","5"),"۶","6"),"۷","7"),"۸","8"),"۹","9"),"-","/"),".","/"))</f>
        <v/>
      </c>
      <c r="L138">
        <f>IF(C138="","",IF(ISNUMBER(C138),C138,IFERROR(IF(VALUE(LEFT(K138,FIND("/",K138)-1))&gt;1700,DATE(VALUE(LEFT(K138,FIND("/",K138)-1)),VALUE(LEFT(MID(K138,FIND("/",K138)+1,20),FIND("/",MID(K138,FIND("/",K138)+1,20))-1)),VALUE(MID(MID(K138,FIND("/",K138)+1,20),FIND("/",MID(K138,FIND("/",K138)+1,20))+1,20))),INDEX(cal!$B$2:$B$52,MATCH(VALUE(LEFT(K138,FIND("/",K138)-1)),cal!$A$2:$A$52,0))+IF(VALUE(LEFT(MID(K138,FIND("/",K138)+1,20),FIND("/",MID(K138,FIND("/",K138)+1,20))-1))&lt;=6,(VALUE(LEFT(MID(K138,FIND("/",K138)+1,20),FIND("/",MID(K138,FIND("/",K138)+1,20))-1))-1)*31,186+(VALUE(LEFT(MID(K138,FIND("/",K138)+1,20),FIND("/",MID(K138,FIND("/",K138)+1,20))-1))-7)*30)+VALUE(MID(MID(K138,FIND("/",K138)+1,20),FIND("/",MID(K138,FIND("/",K138)+1,20))+1,20))-1),"")))</f>
        <v/>
      </c>
      <c r="M138">
        <f>IF(OR(L138="",D138=""),"",IFERROR(IF(E138="تقویمی",L138+D138,WORKDAY.INTL(L138,D138,IF($F$4="پنجشنبه و جمعه","0001100",16),'تعطیلات'!$E$5:$E$64)),""))</f>
        <v/>
      </c>
    </row>
    <row r="139">
      <c r="A139" s="13">
        <f>IF(B139="","",ROW()-8)</f>
        <v/>
      </c>
      <c r="B139" s="4" t="n"/>
      <c r="C139" s="14" t="n"/>
      <c r="D139" s="5" t="n"/>
      <c r="E139" s="5" t="n"/>
      <c r="F139" s="15">
        <f>IF(M139="","",IFERROR(INDEX(cal!$A$2:$A$52,MATCH(M139,cal!$B$2:$B$52,1))&amp;"/"&amp;TEXT(IF((M139-INDEX(cal!$B$2:$B$52,MATCH(M139,cal!$B$2:$B$52,1)))&lt;186,INT((M139-INDEX(cal!$B$2:$B$52,MATCH(M139,cal!$B$2:$B$52,1)))/31)+1,INT(((M139-INDEX(cal!$B$2:$B$52,MATCH(M139,cal!$B$2:$B$52,1)))-186)/30)+7),"00")&amp;"/"&amp;TEXT(IF((M139-INDEX(cal!$B$2:$B$52,MATCH(M139,cal!$B$2:$B$52,1)))&lt;186,MOD((M139-INDEX(cal!$B$2:$B$52,MATCH(M139,cal!$B$2:$B$52,1))),31)+1,MOD((M139-INDEX(cal!$B$2:$B$52,MATCH(M139,cal!$B$2:$B$52,1)))-186,30)+1),"00"),""))</f>
        <v/>
      </c>
      <c r="G139" s="16">
        <f>IF(M139="","",M139-TODAY())</f>
        <v/>
      </c>
      <c r="H139" s="15">
        <f>IF(M139="","",IF(G139&lt;0,"گذشته",IF(G139=0,"امروز!",IF(G139&lt;=7,"نزدیک",IF(G139&lt;=14,"حواست باشه","فرصت هست")))))</f>
        <v/>
      </c>
      <c r="K139">
        <f>IF(ISNUMBER(C139),"",SUBSTITUTE(SUBSTITUTE(SUBSTITUTE(SUBSTITUTE(SUBSTITUTE(SUBSTITUTE(SUBSTITUTE(SUBSTITUTE(SUBSTITUTE(SUBSTITUTE(SUBSTITUTE(SUBSTITUTE(TRIM(C139&amp;""),"۰","0"),"۱","1"),"۲","2"),"۳","3"),"۴","4"),"۵","5"),"۶","6"),"۷","7"),"۸","8"),"۹","9"),"-","/"),".","/"))</f>
        <v/>
      </c>
      <c r="L139">
        <f>IF(C139="","",IF(ISNUMBER(C139),C139,IFERROR(IF(VALUE(LEFT(K139,FIND("/",K139)-1))&gt;1700,DATE(VALUE(LEFT(K139,FIND("/",K139)-1)),VALUE(LEFT(MID(K139,FIND("/",K139)+1,20),FIND("/",MID(K139,FIND("/",K139)+1,20))-1)),VALUE(MID(MID(K139,FIND("/",K139)+1,20),FIND("/",MID(K139,FIND("/",K139)+1,20))+1,20))),INDEX(cal!$B$2:$B$52,MATCH(VALUE(LEFT(K139,FIND("/",K139)-1)),cal!$A$2:$A$52,0))+IF(VALUE(LEFT(MID(K139,FIND("/",K139)+1,20),FIND("/",MID(K139,FIND("/",K139)+1,20))-1))&lt;=6,(VALUE(LEFT(MID(K139,FIND("/",K139)+1,20),FIND("/",MID(K139,FIND("/",K139)+1,20))-1))-1)*31,186+(VALUE(LEFT(MID(K139,FIND("/",K139)+1,20),FIND("/",MID(K139,FIND("/",K139)+1,20))-1))-7)*30)+VALUE(MID(MID(K139,FIND("/",K139)+1,20),FIND("/",MID(K139,FIND("/",K139)+1,20))+1,20))-1),"")))</f>
        <v/>
      </c>
      <c r="M139">
        <f>IF(OR(L139="",D139=""),"",IFERROR(IF(E139="تقویمی",L139+D139,WORKDAY.INTL(L139,D139,IF($F$4="پنجشنبه و جمعه","0001100",16),'تعطیلات'!$E$5:$E$64)),""))</f>
        <v/>
      </c>
    </row>
    <row r="140">
      <c r="A140" s="13">
        <f>IF(B140="","",ROW()-8)</f>
        <v/>
      </c>
      <c r="B140" s="4" t="n"/>
      <c r="C140" s="14" t="n"/>
      <c r="D140" s="5" t="n"/>
      <c r="E140" s="5" t="n"/>
      <c r="F140" s="15">
        <f>IF(M140="","",IFERROR(INDEX(cal!$A$2:$A$52,MATCH(M140,cal!$B$2:$B$52,1))&amp;"/"&amp;TEXT(IF((M140-INDEX(cal!$B$2:$B$52,MATCH(M140,cal!$B$2:$B$52,1)))&lt;186,INT((M140-INDEX(cal!$B$2:$B$52,MATCH(M140,cal!$B$2:$B$52,1)))/31)+1,INT(((M140-INDEX(cal!$B$2:$B$52,MATCH(M140,cal!$B$2:$B$52,1)))-186)/30)+7),"00")&amp;"/"&amp;TEXT(IF((M140-INDEX(cal!$B$2:$B$52,MATCH(M140,cal!$B$2:$B$52,1)))&lt;186,MOD((M140-INDEX(cal!$B$2:$B$52,MATCH(M140,cal!$B$2:$B$52,1))),31)+1,MOD((M140-INDEX(cal!$B$2:$B$52,MATCH(M140,cal!$B$2:$B$52,1)))-186,30)+1),"00"),""))</f>
        <v/>
      </c>
      <c r="G140" s="16">
        <f>IF(M140="","",M140-TODAY())</f>
        <v/>
      </c>
      <c r="H140" s="15">
        <f>IF(M140="","",IF(G140&lt;0,"گذشته",IF(G140=0,"امروز!",IF(G140&lt;=7,"نزدیک",IF(G140&lt;=14,"حواست باشه","فرصت هست")))))</f>
        <v/>
      </c>
      <c r="K140">
        <f>IF(ISNUMBER(C140),"",SUBSTITUTE(SUBSTITUTE(SUBSTITUTE(SUBSTITUTE(SUBSTITUTE(SUBSTITUTE(SUBSTITUTE(SUBSTITUTE(SUBSTITUTE(SUBSTITUTE(SUBSTITUTE(SUBSTITUTE(TRIM(C140&amp;""),"۰","0"),"۱","1"),"۲","2"),"۳","3"),"۴","4"),"۵","5"),"۶","6"),"۷","7"),"۸","8"),"۹","9"),"-","/"),".","/"))</f>
        <v/>
      </c>
      <c r="L140">
        <f>IF(C140="","",IF(ISNUMBER(C140),C140,IFERROR(IF(VALUE(LEFT(K140,FIND("/",K140)-1))&gt;1700,DATE(VALUE(LEFT(K140,FIND("/",K140)-1)),VALUE(LEFT(MID(K140,FIND("/",K140)+1,20),FIND("/",MID(K140,FIND("/",K140)+1,20))-1)),VALUE(MID(MID(K140,FIND("/",K140)+1,20),FIND("/",MID(K140,FIND("/",K140)+1,20))+1,20))),INDEX(cal!$B$2:$B$52,MATCH(VALUE(LEFT(K140,FIND("/",K140)-1)),cal!$A$2:$A$52,0))+IF(VALUE(LEFT(MID(K140,FIND("/",K140)+1,20),FIND("/",MID(K140,FIND("/",K140)+1,20))-1))&lt;=6,(VALUE(LEFT(MID(K140,FIND("/",K140)+1,20),FIND("/",MID(K140,FIND("/",K140)+1,20))-1))-1)*31,186+(VALUE(LEFT(MID(K140,FIND("/",K140)+1,20),FIND("/",MID(K140,FIND("/",K140)+1,20))-1))-7)*30)+VALUE(MID(MID(K140,FIND("/",K140)+1,20),FIND("/",MID(K140,FIND("/",K140)+1,20))+1,20))-1),"")))</f>
        <v/>
      </c>
      <c r="M140">
        <f>IF(OR(L140="",D140=""),"",IFERROR(IF(E140="تقویمی",L140+D140,WORKDAY.INTL(L140,D140,IF($F$4="پنجشنبه و جمعه","0001100",16),'تعطیلات'!$E$5:$E$64)),""))</f>
        <v/>
      </c>
    </row>
    <row r="141">
      <c r="A141" s="13">
        <f>IF(B141="","",ROW()-8)</f>
        <v/>
      </c>
      <c r="B141" s="4" t="n"/>
      <c r="C141" s="14" t="n"/>
      <c r="D141" s="5" t="n"/>
      <c r="E141" s="5" t="n"/>
      <c r="F141" s="15">
        <f>IF(M141="","",IFERROR(INDEX(cal!$A$2:$A$52,MATCH(M141,cal!$B$2:$B$52,1))&amp;"/"&amp;TEXT(IF((M141-INDEX(cal!$B$2:$B$52,MATCH(M141,cal!$B$2:$B$52,1)))&lt;186,INT((M141-INDEX(cal!$B$2:$B$52,MATCH(M141,cal!$B$2:$B$52,1)))/31)+1,INT(((M141-INDEX(cal!$B$2:$B$52,MATCH(M141,cal!$B$2:$B$52,1)))-186)/30)+7),"00")&amp;"/"&amp;TEXT(IF((M141-INDEX(cal!$B$2:$B$52,MATCH(M141,cal!$B$2:$B$52,1)))&lt;186,MOD((M141-INDEX(cal!$B$2:$B$52,MATCH(M141,cal!$B$2:$B$52,1))),31)+1,MOD((M141-INDEX(cal!$B$2:$B$52,MATCH(M141,cal!$B$2:$B$52,1)))-186,30)+1),"00"),""))</f>
        <v/>
      </c>
      <c r="G141" s="16">
        <f>IF(M141="","",M141-TODAY())</f>
        <v/>
      </c>
      <c r="H141" s="15">
        <f>IF(M141="","",IF(G141&lt;0,"گذشته",IF(G141=0,"امروز!",IF(G141&lt;=7,"نزدیک",IF(G141&lt;=14,"حواست باشه","فرصت هست")))))</f>
        <v/>
      </c>
      <c r="K141">
        <f>IF(ISNUMBER(C141),"",SUBSTITUTE(SUBSTITUTE(SUBSTITUTE(SUBSTITUTE(SUBSTITUTE(SUBSTITUTE(SUBSTITUTE(SUBSTITUTE(SUBSTITUTE(SUBSTITUTE(SUBSTITUTE(SUBSTITUTE(TRIM(C141&amp;""),"۰","0"),"۱","1"),"۲","2"),"۳","3"),"۴","4"),"۵","5"),"۶","6"),"۷","7"),"۸","8"),"۹","9"),"-","/"),".","/"))</f>
        <v/>
      </c>
      <c r="L141">
        <f>IF(C141="","",IF(ISNUMBER(C141),C141,IFERROR(IF(VALUE(LEFT(K141,FIND("/",K141)-1))&gt;1700,DATE(VALUE(LEFT(K141,FIND("/",K141)-1)),VALUE(LEFT(MID(K141,FIND("/",K141)+1,20),FIND("/",MID(K141,FIND("/",K141)+1,20))-1)),VALUE(MID(MID(K141,FIND("/",K141)+1,20),FIND("/",MID(K141,FIND("/",K141)+1,20))+1,20))),INDEX(cal!$B$2:$B$52,MATCH(VALUE(LEFT(K141,FIND("/",K141)-1)),cal!$A$2:$A$52,0))+IF(VALUE(LEFT(MID(K141,FIND("/",K141)+1,20),FIND("/",MID(K141,FIND("/",K141)+1,20))-1))&lt;=6,(VALUE(LEFT(MID(K141,FIND("/",K141)+1,20),FIND("/",MID(K141,FIND("/",K141)+1,20))-1))-1)*31,186+(VALUE(LEFT(MID(K141,FIND("/",K141)+1,20),FIND("/",MID(K141,FIND("/",K141)+1,20))-1))-7)*30)+VALUE(MID(MID(K141,FIND("/",K141)+1,20),FIND("/",MID(K141,FIND("/",K141)+1,20))+1,20))-1),"")))</f>
        <v/>
      </c>
      <c r="M141">
        <f>IF(OR(L141="",D141=""),"",IFERROR(IF(E141="تقویمی",L141+D141,WORKDAY.INTL(L141,D141,IF($F$4="پنجشنبه و جمعه","0001100",16),'تعطیلات'!$E$5:$E$64)),""))</f>
        <v/>
      </c>
    </row>
    <row r="142">
      <c r="A142" s="13">
        <f>IF(B142="","",ROW()-8)</f>
        <v/>
      </c>
      <c r="B142" s="4" t="n"/>
      <c r="C142" s="14" t="n"/>
      <c r="D142" s="5" t="n"/>
      <c r="E142" s="5" t="n"/>
      <c r="F142" s="15">
        <f>IF(M142="","",IFERROR(INDEX(cal!$A$2:$A$52,MATCH(M142,cal!$B$2:$B$52,1))&amp;"/"&amp;TEXT(IF((M142-INDEX(cal!$B$2:$B$52,MATCH(M142,cal!$B$2:$B$52,1)))&lt;186,INT((M142-INDEX(cal!$B$2:$B$52,MATCH(M142,cal!$B$2:$B$52,1)))/31)+1,INT(((M142-INDEX(cal!$B$2:$B$52,MATCH(M142,cal!$B$2:$B$52,1)))-186)/30)+7),"00")&amp;"/"&amp;TEXT(IF((M142-INDEX(cal!$B$2:$B$52,MATCH(M142,cal!$B$2:$B$52,1)))&lt;186,MOD((M142-INDEX(cal!$B$2:$B$52,MATCH(M142,cal!$B$2:$B$52,1))),31)+1,MOD((M142-INDEX(cal!$B$2:$B$52,MATCH(M142,cal!$B$2:$B$52,1)))-186,30)+1),"00"),""))</f>
        <v/>
      </c>
      <c r="G142" s="16">
        <f>IF(M142="","",M142-TODAY())</f>
        <v/>
      </c>
      <c r="H142" s="15">
        <f>IF(M142="","",IF(G142&lt;0,"گذشته",IF(G142=0,"امروز!",IF(G142&lt;=7,"نزدیک",IF(G142&lt;=14,"حواست باشه","فرصت هست")))))</f>
        <v/>
      </c>
      <c r="K142">
        <f>IF(ISNUMBER(C142),"",SUBSTITUTE(SUBSTITUTE(SUBSTITUTE(SUBSTITUTE(SUBSTITUTE(SUBSTITUTE(SUBSTITUTE(SUBSTITUTE(SUBSTITUTE(SUBSTITUTE(SUBSTITUTE(SUBSTITUTE(TRIM(C142&amp;""),"۰","0"),"۱","1"),"۲","2"),"۳","3"),"۴","4"),"۵","5"),"۶","6"),"۷","7"),"۸","8"),"۹","9"),"-","/"),".","/"))</f>
        <v/>
      </c>
      <c r="L142">
        <f>IF(C142="","",IF(ISNUMBER(C142),C142,IFERROR(IF(VALUE(LEFT(K142,FIND("/",K142)-1))&gt;1700,DATE(VALUE(LEFT(K142,FIND("/",K142)-1)),VALUE(LEFT(MID(K142,FIND("/",K142)+1,20),FIND("/",MID(K142,FIND("/",K142)+1,20))-1)),VALUE(MID(MID(K142,FIND("/",K142)+1,20),FIND("/",MID(K142,FIND("/",K142)+1,20))+1,20))),INDEX(cal!$B$2:$B$52,MATCH(VALUE(LEFT(K142,FIND("/",K142)-1)),cal!$A$2:$A$52,0))+IF(VALUE(LEFT(MID(K142,FIND("/",K142)+1,20),FIND("/",MID(K142,FIND("/",K142)+1,20))-1))&lt;=6,(VALUE(LEFT(MID(K142,FIND("/",K142)+1,20),FIND("/",MID(K142,FIND("/",K142)+1,20))-1))-1)*31,186+(VALUE(LEFT(MID(K142,FIND("/",K142)+1,20),FIND("/",MID(K142,FIND("/",K142)+1,20))-1))-7)*30)+VALUE(MID(MID(K142,FIND("/",K142)+1,20),FIND("/",MID(K142,FIND("/",K142)+1,20))+1,20))-1),"")))</f>
        <v/>
      </c>
      <c r="M142">
        <f>IF(OR(L142="",D142=""),"",IFERROR(IF(E142="تقویمی",L142+D142,WORKDAY.INTL(L142,D142,IF($F$4="پنجشنبه و جمعه","0001100",16),'تعطیلات'!$E$5:$E$64)),""))</f>
        <v/>
      </c>
    </row>
    <row r="143">
      <c r="A143" s="13">
        <f>IF(B143="","",ROW()-8)</f>
        <v/>
      </c>
      <c r="B143" s="4" t="n"/>
      <c r="C143" s="14" t="n"/>
      <c r="D143" s="5" t="n"/>
      <c r="E143" s="5" t="n"/>
      <c r="F143" s="15">
        <f>IF(M143="","",IFERROR(INDEX(cal!$A$2:$A$52,MATCH(M143,cal!$B$2:$B$52,1))&amp;"/"&amp;TEXT(IF((M143-INDEX(cal!$B$2:$B$52,MATCH(M143,cal!$B$2:$B$52,1)))&lt;186,INT((M143-INDEX(cal!$B$2:$B$52,MATCH(M143,cal!$B$2:$B$52,1)))/31)+1,INT(((M143-INDEX(cal!$B$2:$B$52,MATCH(M143,cal!$B$2:$B$52,1)))-186)/30)+7),"00")&amp;"/"&amp;TEXT(IF((M143-INDEX(cal!$B$2:$B$52,MATCH(M143,cal!$B$2:$B$52,1)))&lt;186,MOD((M143-INDEX(cal!$B$2:$B$52,MATCH(M143,cal!$B$2:$B$52,1))),31)+1,MOD((M143-INDEX(cal!$B$2:$B$52,MATCH(M143,cal!$B$2:$B$52,1)))-186,30)+1),"00"),""))</f>
        <v/>
      </c>
      <c r="G143" s="16">
        <f>IF(M143="","",M143-TODAY())</f>
        <v/>
      </c>
      <c r="H143" s="15">
        <f>IF(M143="","",IF(G143&lt;0,"گذشته",IF(G143=0,"امروز!",IF(G143&lt;=7,"نزدیک",IF(G143&lt;=14,"حواست باشه","فرصت هست")))))</f>
        <v/>
      </c>
      <c r="K143">
        <f>IF(ISNUMBER(C143),"",SUBSTITUTE(SUBSTITUTE(SUBSTITUTE(SUBSTITUTE(SUBSTITUTE(SUBSTITUTE(SUBSTITUTE(SUBSTITUTE(SUBSTITUTE(SUBSTITUTE(SUBSTITUTE(SUBSTITUTE(TRIM(C143&amp;""),"۰","0"),"۱","1"),"۲","2"),"۳","3"),"۴","4"),"۵","5"),"۶","6"),"۷","7"),"۸","8"),"۹","9"),"-","/"),".","/"))</f>
        <v/>
      </c>
      <c r="L143">
        <f>IF(C143="","",IF(ISNUMBER(C143),C143,IFERROR(IF(VALUE(LEFT(K143,FIND("/",K143)-1))&gt;1700,DATE(VALUE(LEFT(K143,FIND("/",K143)-1)),VALUE(LEFT(MID(K143,FIND("/",K143)+1,20),FIND("/",MID(K143,FIND("/",K143)+1,20))-1)),VALUE(MID(MID(K143,FIND("/",K143)+1,20),FIND("/",MID(K143,FIND("/",K143)+1,20))+1,20))),INDEX(cal!$B$2:$B$52,MATCH(VALUE(LEFT(K143,FIND("/",K143)-1)),cal!$A$2:$A$52,0))+IF(VALUE(LEFT(MID(K143,FIND("/",K143)+1,20),FIND("/",MID(K143,FIND("/",K143)+1,20))-1))&lt;=6,(VALUE(LEFT(MID(K143,FIND("/",K143)+1,20),FIND("/",MID(K143,FIND("/",K143)+1,20))-1))-1)*31,186+(VALUE(LEFT(MID(K143,FIND("/",K143)+1,20),FIND("/",MID(K143,FIND("/",K143)+1,20))-1))-7)*30)+VALUE(MID(MID(K143,FIND("/",K143)+1,20),FIND("/",MID(K143,FIND("/",K143)+1,20))+1,20))-1),"")))</f>
        <v/>
      </c>
      <c r="M143">
        <f>IF(OR(L143="",D143=""),"",IFERROR(IF(E143="تقویمی",L143+D143,WORKDAY.INTL(L143,D143,IF($F$4="پنجشنبه و جمعه","0001100",16),'تعطیلات'!$E$5:$E$64)),""))</f>
        <v/>
      </c>
    </row>
    <row r="144">
      <c r="A144" s="13">
        <f>IF(B144="","",ROW()-8)</f>
        <v/>
      </c>
      <c r="B144" s="4" t="n"/>
      <c r="C144" s="14" t="n"/>
      <c r="D144" s="5" t="n"/>
      <c r="E144" s="5" t="n"/>
      <c r="F144" s="15">
        <f>IF(M144="","",IFERROR(INDEX(cal!$A$2:$A$52,MATCH(M144,cal!$B$2:$B$52,1))&amp;"/"&amp;TEXT(IF((M144-INDEX(cal!$B$2:$B$52,MATCH(M144,cal!$B$2:$B$52,1)))&lt;186,INT((M144-INDEX(cal!$B$2:$B$52,MATCH(M144,cal!$B$2:$B$52,1)))/31)+1,INT(((M144-INDEX(cal!$B$2:$B$52,MATCH(M144,cal!$B$2:$B$52,1)))-186)/30)+7),"00")&amp;"/"&amp;TEXT(IF((M144-INDEX(cal!$B$2:$B$52,MATCH(M144,cal!$B$2:$B$52,1)))&lt;186,MOD((M144-INDEX(cal!$B$2:$B$52,MATCH(M144,cal!$B$2:$B$52,1))),31)+1,MOD((M144-INDEX(cal!$B$2:$B$52,MATCH(M144,cal!$B$2:$B$52,1)))-186,30)+1),"00"),""))</f>
        <v/>
      </c>
      <c r="G144" s="16">
        <f>IF(M144="","",M144-TODAY())</f>
        <v/>
      </c>
      <c r="H144" s="15">
        <f>IF(M144="","",IF(G144&lt;0,"گذشته",IF(G144=0,"امروز!",IF(G144&lt;=7,"نزدیک",IF(G144&lt;=14,"حواست باشه","فرصت هست")))))</f>
        <v/>
      </c>
      <c r="K144">
        <f>IF(ISNUMBER(C144),"",SUBSTITUTE(SUBSTITUTE(SUBSTITUTE(SUBSTITUTE(SUBSTITUTE(SUBSTITUTE(SUBSTITUTE(SUBSTITUTE(SUBSTITUTE(SUBSTITUTE(SUBSTITUTE(SUBSTITUTE(TRIM(C144&amp;""),"۰","0"),"۱","1"),"۲","2"),"۳","3"),"۴","4"),"۵","5"),"۶","6"),"۷","7"),"۸","8"),"۹","9"),"-","/"),".","/"))</f>
        <v/>
      </c>
      <c r="L144">
        <f>IF(C144="","",IF(ISNUMBER(C144),C144,IFERROR(IF(VALUE(LEFT(K144,FIND("/",K144)-1))&gt;1700,DATE(VALUE(LEFT(K144,FIND("/",K144)-1)),VALUE(LEFT(MID(K144,FIND("/",K144)+1,20),FIND("/",MID(K144,FIND("/",K144)+1,20))-1)),VALUE(MID(MID(K144,FIND("/",K144)+1,20),FIND("/",MID(K144,FIND("/",K144)+1,20))+1,20))),INDEX(cal!$B$2:$B$52,MATCH(VALUE(LEFT(K144,FIND("/",K144)-1)),cal!$A$2:$A$52,0))+IF(VALUE(LEFT(MID(K144,FIND("/",K144)+1,20),FIND("/",MID(K144,FIND("/",K144)+1,20))-1))&lt;=6,(VALUE(LEFT(MID(K144,FIND("/",K144)+1,20),FIND("/",MID(K144,FIND("/",K144)+1,20))-1))-1)*31,186+(VALUE(LEFT(MID(K144,FIND("/",K144)+1,20),FIND("/",MID(K144,FIND("/",K144)+1,20))-1))-7)*30)+VALUE(MID(MID(K144,FIND("/",K144)+1,20),FIND("/",MID(K144,FIND("/",K144)+1,20))+1,20))-1),"")))</f>
        <v/>
      </c>
      <c r="M144">
        <f>IF(OR(L144="",D144=""),"",IFERROR(IF(E144="تقویمی",L144+D144,WORKDAY.INTL(L144,D144,IF($F$4="پنجشنبه و جمعه","0001100",16),'تعطیلات'!$E$5:$E$64)),""))</f>
        <v/>
      </c>
    </row>
    <row r="145">
      <c r="A145" s="13">
        <f>IF(B145="","",ROW()-8)</f>
        <v/>
      </c>
      <c r="B145" s="4" t="n"/>
      <c r="C145" s="14" t="n"/>
      <c r="D145" s="5" t="n"/>
      <c r="E145" s="5" t="n"/>
      <c r="F145" s="15">
        <f>IF(M145="","",IFERROR(INDEX(cal!$A$2:$A$52,MATCH(M145,cal!$B$2:$B$52,1))&amp;"/"&amp;TEXT(IF((M145-INDEX(cal!$B$2:$B$52,MATCH(M145,cal!$B$2:$B$52,1)))&lt;186,INT((M145-INDEX(cal!$B$2:$B$52,MATCH(M145,cal!$B$2:$B$52,1)))/31)+1,INT(((M145-INDEX(cal!$B$2:$B$52,MATCH(M145,cal!$B$2:$B$52,1)))-186)/30)+7),"00")&amp;"/"&amp;TEXT(IF((M145-INDEX(cal!$B$2:$B$52,MATCH(M145,cal!$B$2:$B$52,1)))&lt;186,MOD((M145-INDEX(cal!$B$2:$B$52,MATCH(M145,cal!$B$2:$B$52,1))),31)+1,MOD((M145-INDEX(cal!$B$2:$B$52,MATCH(M145,cal!$B$2:$B$52,1)))-186,30)+1),"00"),""))</f>
        <v/>
      </c>
      <c r="G145" s="16">
        <f>IF(M145="","",M145-TODAY())</f>
        <v/>
      </c>
      <c r="H145" s="15">
        <f>IF(M145="","",IF(G145&lt;0,"گذشته",IF(G145=0,"امروز!",IF(G145&lt;=7,"نزدیک",IF(G145&lt;=14,"حواست باشه","فرصت هست")))))</f>
        <v/>
      </c>
      <c r="K145">
        <f>IF(ISNUMBER(C145),"",SUBSTITUTE(SUBSTITUTE(SUBSTITUTE(SUBSTITUTE(SUBSTITUTE(SUBSTITUTE(SUBSTITUTE(SUBSTITUTE(SUBSTITUTE(SUBSTITUTE(SUBSTITUTE(SUBSTITUTE(TRIM(C145&amp;""),"۰","0"),"۱","1"),"۲","2"),"۳","3"),"۴","4"),"۵","5"),"۶","6"),"۷","7"),"۸","8"),"۹","9"),"-","/"),".","/"))</f>
        <v/>
      </c>
      <c r="L145">
        <f>IF(C145="","",IF(ISNUMBER(C145),C145,IFERROR(IF(VALUE(LEFT(K145,FIND("/",K145)-1))&gt;1700,DATE(VALUE(LEFT(K145,FIND("/",K145)-1)),VALUE(LEFT(MID(K145,FIND("/",K145)+1,20),FIND("/",MID(K145,FIND("/",K145)+1,20))-1)),VALUE(MID(MID(K145,FIND("/",K145)+1,20),FIND("/",MID(K145,FIND("/",K145)+1,20))+1,20))),INDEX(cal!$B$2:$B$52,MATCH(VALUE(LEFT(K145,FIND("/",K145)-1)),cal!$A$2:$A$52,0))+IF(VALUE(LEFT(MID(K145,FIND("/",K145)+1,20),FIND("/",MID(K145,FIND("/",K145)+1,20))-1))&lt;=6,(VALUE(LEFT(MID(K145,FIND("/",K145)+1,20),FIND("/",MID(K145,FIND("/",K145)+1,20))-1))-1)*31,186+(VALUE(LEFT(MID(K145,FIND("/",K145)+1,20),FIND("/",MID(K145,FIND("/",K145)+1,20))-1))-7)*30)+VALUE(MID(MID(K145,FIND("/",K145)+1,20),FIND("/",MID(K145,FIND("/",K145)+1,20))+1,20))-1),"")))</f>
        <v/>
      </c>
      <c r="M145">
        <f>IF(OR(L145="",D145=""),"",IFERROR(IF(E145="تقویمی",L145+D145,WORKDAY.INTL(L145,D145,IF($F$4="پنجشنبه و جمعه","0001100",16),'تعطیلات'!$E$5:$E$64)),""))</f>
        <v/>
      </c>
    </row>
    <row r="146">
      <c r="A146" s="13">
        <f>IF(B146="","",ROW()-8)</f>
        <v/>
      </c>
      <c r="B146" s="4" t="n"/>
      <c r="C146" s="14" t="n"/>
      <c r="D146" s="5" t="n"/>
      <c r="E146" s="5" t="n"/>
      <c r="F146" s="15">
        <f>IF(M146="","",IFERROR(INDEX(cal!$A$2:$A$52,MATCH(M146,cal!$B$2:$B$52,1))&amp;"/"&amp;TEXT(IF((M146-INDEX(cal!$B$2:$B$52,MATCH(M146,cal!$B$2:$B$52,1)))&lt;186,INT((M146-INDEX(cal!$B$2:$B$52,MATCH(M146,cal!$B$2:$B$52,1)))/31)+1,INT(((M146-INDEX(cal!$B$2:$B$52,MATCH(M146,cal!$B$2:$B$52,1)))-186)/30)+7),"00")&amp;"/"&amp;TEXT(IF((M146-INDEX(cal!$B$2:$B$52,MATCH(M146,cal!$B$2:$B$52,1)))&lt;186,MOD((M146-INDEX(cal!$B$2:$B$52,MATCH(M146,cal!$B$2:$B$52,1))),31)+1,MOD((M146-INDEX(cal!$B$2:$B$52,MATCH(M146,cal!$B$2:$B$52,1)))-186,30)+1),"00"),""))</f>
        <v/>
      </c>
      <c r="G146" s="16">
        <f>IF(M146="","",M146-TODAY())</f>
        <v/>
      </c>
      <c r="H146" s="15">
        <f>IF(M146="","",IF(G146&lt;0,"گذشته",IF(G146=0,"امروز!",IF(G146&lt;=7,"نزدیک",IF(G146&lt;=14,"حواست باشه","فرصت هست")))))</f>
        <v/>
      </c>
      <c r="K146">
        <f>IF(ISNUMBER(C146),"",SUBSTITUTE(SUBSTITUTE(SUBSTITUTE(SUBSTITUTE(SUBSTITUTE(SUBSTITUTE(SUBSTITUTE(SUBSTITUTE(SUBSTITUTE(SUBSTITUTE(SUBSTITUTE(SUBSTITUTE(TRIM(C146&amp;""),"۰","0"),"۱","1"),"۲","2"),"۳","3"),"۴","4"),"۵","5"),"۶","6"),"۷","7"),"۸","8"),"۹","9"),"-","/"),".","/"))</f>
        <v/>
      </c>
      <c r="L146">
        <f>IF(C146="","",IF(ISNUMBER(C146),C146,IFERROR(IF(VALUE(LEFT(K146,FIND("/",K146)-1))&gt;1700,DATE(VALUE(LEFT(K146,FIND("/",K146)-1)),VALUE(LEFT(MID(K146,FIND("/",K146)+1,20),FIND("/",MID(K146,FIND("/",K146)+1,20))-1)),VALUE(MID(MID(K146,FIND("/",K146)+1,20),FIND("/",MID(K146,FIND("/",K146)+1,20))+1,20))),INDEX(cal!$B$2:$B$52,MATCH(VALUE(LEFT(K146,FIND("/",K146)-1)),cal!$A$2:$A$52,0))+IF(VALUE(LEFT(MID(K146,FIND("/",K146)+1,20),FIND("/",MID(K146,FIND("/",K146)+1,20))-1))&lt;=6,(VALUE(LEFT(MID(K146,FIND("/",K146)+1,20),FIND("/",MID(K146,FIND("/",K146)+1,20))-1))-1)*31,186+(VALUE(LEFT(MID(K146,FIND("/",K146)+1,20),FIND("/",MID(K146,FIND("/",K146)+1,20))-1))-7)*30)+VALUE(MID(MID(K146,FIND("/",K146)+1,20),FIND("/",MID(K146,FIND("/",K146)+1,20))+1,20))-1),"")))</f>
        <v/>
      </c>
      <c r="M146">
        <f>IF(OR(L146="",D146=""),"",IFERROR(IF(E146="تقویمی",L146+D146,WORKDAY.INTL(L146,D146,IF($F$4="پنجشنبه و جمعه","0001100",16),'تعطیلات'!$E$5:$E$64)),""))</f>
        <v/>
      </c>
    </row>
    <row r="147">
      <c r="A147" s="13">
        <f>IF(B147="","",ROW()-8)</f>
        <v/>
      </c>
      <c r="B147" s="4" t="n"/>
      <c r="C147" s="14" t="n"/>
      <c r="D147" s="5" t="n"/>
      <c r="E147" s="5" t="n"/>
      <c r="F147" s="15">
        <f>IF(M147="","",IFERROR(INDEX(cal!$A$2:$A$52,MATCH(M147,cal!$B$2:$B$52,1))&amp;"/"&amp;TEXT(IF((M147-INDEX(cal!$B$2:$B$52,MATCH(M147,cal!$B$2:$B$52,1)))&lt;186,INT((M147-INDEX(cal!$B$2:$B$52,MATCH(M147,cal!$B$2:$B$52,1)))/31)+1,INT(((M147-INDEX(cal!$B$2:$B$52,MATCH(M147,cal!$B$2:$B$52,1)))-186)/30)+7),"00")&amp;"/"&amp;TEXT(IF((M147-INDEX(cal!$B$2:$B$52,MATCH(M147,cal!$B$2:$B$52,1)))&lt;186,MOD((M147-INDEX(cal!$B$2:$B$52,MATCH(M147,cal!$B$2:$B$52,1))),31)+1,MOD((M147-INDEX(cal!$B$2:$B$52,MATCH(M147,cal!$B$2:$B$52,1)))-186,30)+1),"00"),""))</f>
        <v/>
      </c>
      <c r="G147" s="16">
        <f>IF(M147="","",M147-TODAY())</f>
        <v/>
      </c>
      <c r="H147" s="15">
        <f>IF(M147="","",IF(G147&lt;0,"گذشته",IF(G147=0,"امروز!",IF(G147&lt;=7,"نزدیک",IF(G147&lt;=14,"حواست باشه","فرصت هست")))))</f>
        <v/>
      </c>
      <c r="K147">
        <f>IF(ISNUMBER(C147),"",SUBSTITUTE(SUBSTITUTE(SUBSTITUTE(SUBSTITUTE(SUBSTITUTE(SUBSTITUTE(SUBSTITUTE(SUBSTITUTE(SUBSTITUTE(SUBSTITUTE(SUBSTITUTE(SUBSTITUTE(TRIM(C147&amp;""),"۰","0"),"۱","1"),"۲","2"),"۳","3"),"۴","4"),"۵","5"),"۶","6"),"۷","7"),"۸","8"),"۹","9"),"-","/"),".","/"))</f>
        <v/>
      </c>
      <c r="L147">
        <f>IF(C147="","",IF(ISNUMBER(C147),C147,IFERROR(IF(VALUE(LEFT(K147,FIND("/",K147)-1))&gt;1700,DATE(VALUE(LEFT(K147,FIND("/",K147)-1)),VALUE(LEFT(MID(K147,FIND("/",K147)+1,20),FIND("/",MID(K147,FIND("/",K147)+1,20))-1)),VALUE(MID(MID(K147,FIND("/",K147)+1,20),FIND("/",MID(K147,FIND("/",K147)+1,20))+1,20))),INDEX(cal!$B$2:$B$52,MATCH(VALUE(LEFT(K147,FIND("/",K147)-1)),cal!$A$2:$A$52,0))+IF(VALUE(LEFT(MID(K147,FIND("/",K147)+1,20),FIND("/",MID(K147,FIND("/",K147)+1,20))-1))&lt;=6,(VALUE(LEFT(MID(K147,FIND("/",K147)+1,20),FIND("/",MID(K147,FIND("/",K147)+1,20))-1))-1)*31,186+(VALUE(LEFT(MID(K147,FIND("/",K147)+1,20),FIND("/",MID(K147,FIND("/",K147)+1,20))-1))-7)*30)+VALUE(MID(MID(K147,FIND("/",K147)+1,20),FIND("/",MID(K147,FIND("/",K147)+1,20))+1,20))-1),"")))</f>
        <v/>
      </c>
      <c r="M147">
        <f>IF(OR(L147="",D147=""),"",IFERROR(IF(E147="تقویمی",L147+D147,WORKDAY.INTL(L147,D147,IF($F$4="پنجشنبه و جمعه","0001100",16),'تعطیلات'!$E$5:$E$64)),""))</f>
        <v/>
      </c>
    </row>
    <row r="148">
      <c r="A148" s="13">
        <f>IF(B148="","",ROW()-8)</f>
        <v/>
      </c>
      <c r="B148" s="4" t="n"/>
      <c r="C148" s="14" t="n"/>
      <c r="D148" s="5" t="n"/>
      <c r="E148" s="5" t="n"/>
      <c r="F148" s="15">
        <f>IF(M148="","",IFERROR(INDEX(cal!$A$2:$A$52,MATCH(M148,cal!$B$2:$B$52,1))&amp;"/"&amp;TEXT(IF((M148-INDEX(cal!$B$2:$B$52,MATCH(M148,cal!$B$2:$B$52,1)))&lt;186,INT((M148-INDEX(cal!$B$2:$B$52,MATCH(M148,cal!$B$2:$B$52,1)))/31)+1,INT(((M148-INDEX(cal!$B$2:$B$52,MATCH(M148,cal!$B$2:$B$52,1)))-186)/30)+7),"00")&amp;"/"&amp;TEXT(IF((M148-INDEX(cal!$B$2:$B$52,MATCH(M148,cal!$B$2:$B$52,1)))&lt;186,MOD((M148-INDEX(cal!$B$2:$B$52,MATCH(M148,cal!$B$2:$B$52,1))),31)+1,MOD((M148-INDEX(cal!$B$2:$B$52,MATCH(M148,cal!$B$2:$B$52,1)))-186,30)+1),"00"),""))</f>
        <v/>
      </c>
      <c r="G148" s="16">
        <f>IF(M148="","",M148-TODAY())</f>
        <v/>
      </c>
      <c r="H148" s="15">
        <f>IF(M148="","",IF(G148&lt;0,"گذشته",IF(G148=0,"امروز!",IF(G148&lt;=7,"نزدیک",IF(G148&lt;=14,"حواست باشه","فرصت هست")))))</f>
        <v/>
      </c>
      <c r="K148">
        <f>IF(ISNUMBER(C148),"",SUBSTITUTE(SUBSTITUTE(SUBSTITUTE(SUBSTITUTE(SUBSTITUTE(SUBSTITUTE(SUBSTITUTE(SUBSTITUTE(SUBSTITUTE(SUBSTITUTE(SUBSTITUTE(SUBSTITUTE(TRIM(C148&amp;""),"۰","0"),"۱","1"),"۲","2"),"۳","3"),"۴","4"),"۵","5"),"۶","6"),"۷","7"),"۸","8"),"۹","9"),"-","/"),".","/"))</f>
        <v/>
      </c>
      <c r="L148">
        <f>IF(C148="","",IF(ISNUMBER(C148),C148,IFERROR(IF(VALUE(LEFT(K148,FIND("/",K148)-1))&gt;1700,DATE(VALUE(LEFT(K148,FIND("/",K148)-1)),VALUE(LEFT(MID(K148,FIND("/",K148)+1,20),FIND("/",MID(K148,FIND("/",K148)+1,20))-1)),VALUE(MID(MID(K148,FIND("/",K148)+1,20),FIND("/",MID(K148,FIND("/",K148)+1,20))+1,20))),INDEX(cal!$B$2:$B$52,MATCH(VALUE(LEFT(K148,FIND("/",K148)-1)),cal!$A$2:$A$52,0))+IF(VALUE(LEFT(MID(K148,FIND("/",K148)+1,20),FIND("/",MID(K148,FIND("/",K148)+1,20))-1))&lt;=6,(VALUE(LEFT(MID(K148,FIND("/",K148)+1,20),FIND("/",MID(K148,FIND("/",K148)+1,20))-1))-1)*31,186+(VALUE(LEFT(MID(K148,FIND("/",K148)+1,20),FIND("/",MID(K148,FIND("/",K148)+1,20))-1))-7)*30)+VALUE(MID(MID(K148,FIND("/",K148)+1,20),FIND("/",MID(K148,FIND("/",K148)+1,20))+1,20))-1),"")))</f>
        <v/>
      </c>
      <c r="M148">
        <f>IF(OR(L148="",D148=""),"",IFERROR(IF(E148="تقویمی",L148+D148,WORKDAY.INTL(L148,D148,IF($F$4="پنجشنبه و جمعه","0001100",16),'تعطیلات'!$E$5:$E$64)),""))</f>
        <v/>
      </c>
    </row>
    <row r="149">
      <c r="A149" s="13">
        <f>IF(B149="","",ROW()-8)</f>
        <v/>
      </c>
      <c r="B149" s="4" t="n"/>
      <c r="C149" s="14" t="n"/>
      <c r="D149" s="5" t="n"/>
      <c r="E149" s="5" t="n"/>
      <c r="F149" s="15">
        <f>IF(M149="","",IFERROR(INDEX(cal!$A$2:$A$52,MATCH(M149,cal!$B$2:$B$52,1))&amp;"/"&amp;TEXT(IF((M149-INDEX(cal!$B$2:$B$52,MATCH(M149,cal!$B$2:$B$52,1)))&lt;186,INT((M149-INDEX(cal!$B$2:$B$52,MATCH(M149,cal!$B$2:$B$52,1)))/31)+1,INT(((M149-INDEX(cal!$B$2:$B$52,MATCH(M149,cal!$B$2:$B$52,1)))-186)/30)+7),"00")&amp;"/"&amp;TEXT(IF((M149-INDEX(cal!$B$2:$B$52,MATCH(M149,cal!$B$2:$B$52,1)))&lt;186,MOD((M149-INDEX(cal!$B$2:$B$52,MATCH(M149,cal!$B$2:$B$52,1))),31)+1,MOD((M149-INDEX(cal!$B$2:$B$52,MATCH(M149,cal!$B$2:$B$52,1)))-186,30)+1),"00"),""))</f>
        <v/>
      </c>
      <c r="G149" s="16">
        <f>IF(M149="","",M149-TODAY())</f>
        <v/>
      </c>
      <c r="H149" s="15">
        <f>IF(M149="","",IF(G149&lt;0,"گذشته",IF(G149=0,"امروز!",IF(G149&lt;=7,"نزدیک",IF(G149&lt;=14,"حواست باشه","فرصت هست")))))</f>
        <v/>
      </c>
      <c r="K149">
        <f>IF(ISNUMBER(C149),"",SUBSTITUTE(SUBSTITUTE(SUBSTITUTE(SUBSTITUTE(SUBSTITUTE(SUBSTITUTE(SUBSTITUTE(SUBSTITUTE(SUBSTITUTE(SUBSTITUTE(SUBSTITUTE(SUBSTITUTE(TRIM(C149&amp;""),"۰","0"),"۱","1"),"۲","2"),"۳","3"),"۴","4"),"۵","5"),"۶","6"),"۷","7"),"۸","8"),"۹","9"),"-","/"),".","/"))</f>
        <v/>
      </c>
      <c r="L149">
        <f>IF(C149="","",IF(ISNUMBER(C149),C149,IFERROR(IF(VALUE(LEFT(K149,FIND("/",K149)-1))&gt;1700,DATE(VALUE(LEFT(K149,FIND("/",K149)-1)),VALUE(LEFT(MID(K149,FIND("/",K149)+1,20),FIND("/",MID(K149,FIND("/",K149)+1,20))-1)),VALUE(MID(MID(K149,FIND("/",K149)+1,20),FIND("/",MID(K149,FIND("/",K149)+1,20))+1,20))),INDEX(cal!$B$2:$B$52,MATCH(VALUE(LEFT(K149,FIND("/",K149)-1)),cal!$A$2:$A$52,0))+IF(VALUE(LEFT(MID(K149,FIND("/",K149)+1,20),FIND("/",MID(K149,FIND("/",K149)+1,20))-1))&lt;=6,(VALUE(LEFT(MID(K149,FIND("/",K149)+1,20),FIND("/",MID(K149,FIND("/",K149)+1,20))-1))-1)*31,186+(VALUE(LEFT(MID(K149,FIND("/",K149)+1,20),FIND("/",MID(K149,FIND("/",K149)+1,20))-1))-7)*30)+VALUE(MID(MID(K149,FIND("/",K149)+1,20),FIND("/",MID(K149,FIND("/",K149)+1,20))+1,20))-1),"")))</f>
        <v/>
      </c>
      <c r="M149">
        <f>IF(OR(L149="",D149=""),"",IFERROR(IF(E149="تقویمی",L149+D149,WORKDAY.INTL(L149,D149,IF($F$4="پنجشنبه و جمعه","0001100",16),'تعطیلات'!$E$5:$E$64)),""))</f>
        <v/>
      </c>
    </row>
    <row r="150">
      <c r="A150" s="13">
        <f>IF(B150="","",ROW()-8)</f>
        <v/>
      </c>
      <c r="B150" s="4" t="n"/>
      <c r="C150" s="14" t="n"/>
      <c r="D150" s="5" t="n"/>
      <c r="E150" s="5" t="n"/>
      <c r="F150" s="15">
        <f>IF(M150="","",IFERROR(INDEX(cal!$A$2:$A$52,MATCH(M150,cal!$B$2:$B$52,1))&amp;"/"&amp;TEXT(IF((M150-INDEX(cal!$B$2:$B$52,MATCH(M150,cal!$B$2:$B$52,1)))&lt;186,INT((M150-INDEX(cal!$B$2:$B$52,MATCH(M150,cal!$B$2:$B$52,1)))/31)+1,INT(((M150-INDEX(cal!$B$2:$B$52,MATCH(M150,cal!$B$2:$B$52,1)))-186)/30)+7),"00")&amp;"/"&amp;TEXT(IF((M150-INDEX(cal!$B$2:$B$52,MATCH(M150,cal!$B$2:$B$52,1)))&lt;186,MOD((M150-INDEX(cal!$B$2:$B$52,MATCH(M150,cal!$B$2:$B$52,1))),31)+1,MOD((M150-INDEX(cal!$B$2:$B$52,MATCH(M150,cal!$B$2:$B$52,1)))-186,30)+1),"00"),""))</f>
        <v/>
      </c>
      <c r="G150" s="16">
        <f>IF(M150="","",M150-TODAY())</f>
        <v/>
      </c>
      <c r="H150" s="15">
        <f>IF(M150="","",IF(G150&lt;0,"گذشته",IF(G150=0,"امروز!",IF(G150&lt;=7,"نزدیک",IF(G150&lt;=14,"حواست باشه","فرصت هست")))))</f>
        <v/>
      </c>
      <c r="K150">
        <f>IF(ISNUMBER(C150),"",SUBSTITUTE(SUBSTITUTE(SUBSTITUTE(SUBSTITUTE(SUBSTITUTE(SUBSTITUTE(SUBSTITUTE(SUBSTITUTE(SUBSTITUTE(SUBSTITUTE(SUBSTITUTE(SUBSTITUTE(TRIM(C150&amp;""),"۰","0"),"۱","1"),"۲","2"),"۳","3"),"۴","4"),"۵","5"),"۶","6"),"۷","7"),"۸","8"),"۹","9"),"-","/"),".","/"))</f>
        <v/>
      </c>
      <c r="L150">
        <f>IF(C150="","",IF(ISNUMBER(C150),C150,IFERROR(IF(VALUE(LEFT(K150,FIND("/",K150)-1))&gt;1700,DATE(VALUE(LEFT(K150,FIND("/",K150)-1)),VALUE(LEFT(MID(K150,FIND("/",K150)+1,20),FIND("/",MID(K150,FIND("/",K150)+1,20))-1)),VALUE(MID(MID(K150,FIND("/",K150)+1,20),FIND("/",MID(K150,FIND("/",K150)+1,20))+1,20))),INDEX(cal!$B$2:$B$52,MATCH(VALUE(LEFT(K150,FIND("/",K150)-1)),cal!$A$2:$A$52,0))+IF(VALUE(LEFT(MID(K150,FIND("/",K150)+1,20),FIND("/",MID(K150,FIND("/",K150)+1,20))-1))&lt;=6,(VALUE(LEFT(MID(K150,FIND("/",K150)+1,20),FIND("/",MID(K150,FIND("/",K150)+1,20))-1))-1)*31,186+(VALUE(LEFT(MID(K150,FIND("/",K150)+1,20),FIND("/",MID(K150,FIND("/",K150)+1,20))-1))-7)*30)+VALUE(MID(MID(K150,FIND("/",K150)+1,20),FIND("/",MID(K150,FIND("/",K150)+1,20))+1,20))-1),"")))</f>
        <v/>
      </c>
      <c r="M150">
        <f>IF(OR(L150="",D150=""),"",IFERROR(IF(E150="تقویمی",L150+D150,WORKDAY.INTL(L150,D150,IF($F$4="پنجشنبه و جمعه","0001100",16),'تعطیلات'!$E$5:$E$64)),""))</f>
        <v/>
      </c>
    </row>
    <row r="151">
      <c r="A151" s="13">
        <f>IF(B151="","",ROW()-8)</f>
        <v/>
      </c>
      <c r="B151" s="4" t="n"/>
      <c r="C151" s="14" t="n"/>
      <c r="D151" s="5" t="n"/>
      <c r="E151" s="5" t="n"/>
      <c r="F151" s="15">
        <f>IF(M151="","",IFERROR(INDEX(cal!$A$2:$A$52,MATCH(M151,cal!$B$2:$B$52,1))&amp;"/"&amp;TEXT(IF((M151-INDEX(cal!$B$2:$B$52,MATCH(M151,cal!$B$2:$B$52,1)))&lt;186,INT((M151-INDEX(cal!$B$2:$B$52,MATCH(M151,cal!$B$2:$B$52,1)))/31)+1,INT(((M151-INDEX(cal!$B$2:$B$52,MATCH(M151,cal!$B$2:$B$52,1)))-186)/30)+7),"00")&amp;"/"&amp;TEXT(IF((M151-INDEX(cal!$B$2:$B$52,MATCH(M151,cal!$B$2:$B$52,1)))&lt;186,MOD((M151-INDEX(cal!$B$2:$B$52,MATCH(M151,cal!$B$2:$B$52,1))),31)+1,MOD((M151-INDEX(cal!$B$2:$B$52,MATCH(M151,cal!$B$2:$B$52,1)))-186,30)+1),"00"),""))</f>
        <v/>
      </c>
      <c r="G151" s="16">
        <f>IF(M151="","",M151-TODAY())</f>
        <v/>
      </c>
      <c r="H151" s="15">
        <f>IF(M151="","",IF(G151&lt;0,"گذشته",IF(G151=0,"امروز!",IF(G151&lt;=7,"نزدیک",IF(G151&lt;=14,"حواست باشه","فرصت هست")))))</f>
        <v/>
      </c>
      <c r="K151">
        <f>IF(ISNUMBER(C151),"",SUBSTITUTE(SUBSTITUTE(SUBSTITUTE(SUBSTITUTE(SUBSTITUTE(SUBSTITUTE(SUBSTITUTE(SUBSTITUTE(SUBSTITUTE(SUBSTITUTE(SUBSTITUTE(SUBSTITUTE(TRIM(C151&amp;""),"۰","0"),"۱","1"),"۲","2"),"۳","3"),"۴","4"),"۵","5"),"۶","6"),"۷","7"),"۸","8"),"۹","9"),"-","/"),".","/"))</f>
        <v/>
      </c>
      <c r="L151">
        <f>IF(C151="","",IF(ISNUMBER(C151),C151,IFERROR(IF(VALUE(LEFT(K151,FIND("/",K151)-1))&gt;1700,DATE(VALUE(LEFT(K151,FIND("/",K151)-1)),VALUE(LEFT(MID(K151,FIND("/",K151)+1,20),FIND("/",MID(K151,FIND("/",K151)+1,20))-1)),VALUE(MID(MID(K151,FIND("/",K151)+1,20),FIND("/",MID(K151,FIND("/",K151)+1,20))+1,20))),INDEX(cal!$B$2:$B$52,MATCH(VALUE(LEFT(K151,FIND("/",K151)-1)),cal!$A$2:$A$52,0))+IF(VALUE(LEFT(MID(K151,FIND("/",K151)+1,20),FIND("/",MID(K151,FIND("/",K151)+1,20))-1))&lt;=6,(VALUE(LEFT(MID(K151,FIND("/",K151)+1,20),FIND("/",MID(K151,FIND("/",K151)+1,20))-1))-1)*31,186+(VALUE(LEFT(MID(K151,FIND("/",K151)+1,20),FIND("/",MID(K151,FIND("/",K151)+1,20))-1))-7)*30)+VALUE(MID(MID(K151,FIND("/",K151)+1,20),FIND("/",MID(K151,FIND("/",K151)+1,20))+1,20))-1),"")))</f>
        <v/>
      </c>
      <c r="M151">
        <f>IF(OR(L151="",D151=""),"",IFERROR(IF(E151="تقویمی",L151+D151,WORKDAY.INTL(L151,D151,IF($F$4="پنجشنبه و جمعه","0001100",16),'تعطیلات'!$E$5:$E$64)),""))</f>
        <v/>
      </c>
    </row>
    <row r="152">
      <c r="A152" s="13">
        <f>IF(B152="","",ROW()-8)</f>
        <v/>
      </c>
      <c r="B152" s="4" t="n"/>
      <c r="C152" s="14" t="n"/>
      <c r="D152" s="5" t="n"/>
      <c r="E152" s="5" t="n"/>
      <c r="F152" s="15">
        <f>IF(M152="","",IFERROR(INDEX(cal!$A$2:$A$52,MATCH(M152,cal!$B$2:$B$52,1))&amp;"/"&amp;TEXT(IF((M152-INDEX(cal!$B$2:$B$52,MATCH(M152,cal!$B$2:$B$52,1)))&lt;186,INT((M152-INDEX(cal!$B$2:$B$52,MATCH(M152,cal!$B$2:$B$52,1)))/31)+1,INT(((M152-INDEX(cal!$B$2:$B$52,MATCH(M152,cal!$B$2:$B$52,1)))-186)/30)+7),"00")&amp;"/"&amp;TEXT(IF((M152-INDEX(cal!$B$2:$B$52,MATCH(M152,cal!$B$2:$B$52,1)))&lt;186,MOD((M152-INDEX(cal!$B$2:$B$52,MATCH(M152,cal!$B$2:$B$52,1))),31)+1,MOD((M152-INDEX(cal!$B$2:$B$52,MATCH(M152,cal!$B$2:$B$52,1)))-186,30)+1),"00"),""))</f>
        <v/>
      </c>
      <c r="G152" s="16">
        <f>IF(M152="","",M152-TODAY())</f>
        <v/>
      </c>
      <c r="H152" s="15">
        <f>IF(M152="","",IF(G152&lt;0,"گذشته",IF(G152=0,"امروز!",IF(G152&lt;=7,"نزدیک",IF(G152&lt;=14,"حواست باشه","فرصت هست")))))</f>
        <v/>
      </c>
      <c r="K152">
        <f>IF(ISNUMBER(C152),"",SUBSTITUTE(SUBSTITUTE(SUBSTITUTE(SUBSTITUTE(SUBSTITUTE(SUBSTITUTE(SUBSTITUTE(SUBSTITUTE(SUBSTITUTE(SUBSTITUTE(SUBSTITUTE(SUBSTITUTE(TRIM(C152&amp;""),"۰","0"),"۱","1"),"۲","2"),"۳","3"),"۴","4"),"۵","5"),"۶","6"),"۷","7"),"۸","8"),"۹","9"),"-","/"),".","/"))</f>
        <v/>
      </c>
      <c r="L152">
        <f>IF(C152="","",IF(ISNUMBER(C152),C152,IFERROR(IF(VALUE(LEFT(K152,FIND("/",K152)-1))&gt;1700,DATE(VALUE(LEFT(K152,FIND("/",K152)-1)),VALUE(LEFT(MID(K152,FIND("/",K152)+1,20),FIND("/",MID(K152,FIND("/",K152)+1,20))-1)),VALUE(MID(MID(K152,FIND("/",K152)+1,20),FIND("/",MID(K152,FIND("/",K152)+1,20))+1,20))),INDEX(cal!$B$2:$B$52,MATCH(VALUE(LEFT(K152,FIND("/",K152)-1)),cal!$A$2:$A$52,0))+IF(VALUE(LEFT(MID(K152,FIND("/",K152)+1,20),FIND("/",MID(K152,FIND("/",K152)+1,20))-1))&lt;=6,(VALUE(LEFT(MID(K152,FIND("/",K152)+1,20),FIND("/",MID(K152,FIND("/",K152)+1,20))-1))-1)*31,186+(VALUE(LEFT(MID(K152,FIND("/",K152)+1,20),FIND("/",MID(K152,FIND("/",K152)+1,20))-1))-7)*30)+VALUE(MID(MID(K152,FIND("/",K152)+1,20),FIND("/",MID(K152,FIND("/",K152)+1,20))+1,20))-1),"")))</f>
        <v/>
      </c>
      <c r="M152">
        <f>IF(OR(L152="",D152=""),"",IFERROR(IF(E152="تقویمی",L152+D152,WORKDAY.INTL(L152,D152,IF($F$4="پنجشنبه و جمعه","0001100",16),'تعطیلات'!$E$5:$E$64)),""))</f>
        <v/>
      </c>
    </row>
    <row r="153">
      <c r="A153" s="13">
        <f>IF(B153="","",ROW()-8)</f>
        <v/>
      </c>
      <c r="B153" s="4" t="n"/>
      <c r="C153" s="14" t="n"/>
      <c r="D153" s="5" t="n"/>
      <c r="E153" s="5" t="n"/>
      <c r="F153" s="15">
        <f>IF(M153="","",IFERROR(INDEX(cal!$A$2:$A$52,MATCH(M153,cal!$B$2:$B$52,1))&amp;"/"&amp;TEXT(IF((M153-INDEX(cal!$B$2:$B$52,MATCH(M153,cal!$B$2:$B$52,1)))&lt;186,INT((M153-INDEX(cal!$B$2:$B$52,MATCH(M153,cal!$B$2:$B$52,1)))/31)+1,INT(((M153-INDEX(cal!$B$2:$B$52,MATCH(M153,cal!$B$2:$B$52,1)))-186)/30)+7),"00")&amp;"/"&amp;TEXT(IF((M153-INDEX(cal!$B$2:$B$52,MATCH(M153,cal!$B$2:$B$52,1)))&lt;186,MOD((M153-INDEX(cal!$B$2:$B$52,MATCH(M153,cal!$B$2:$B$52,1))),31)+1,MOD((M153-INDEX(cal!$B$2:$B$52,MATCH(M153,cal!$B$2:$B$52,1)))-186,30)+1),"00"),""))</f>
        <v/>
      </c>
      <c r="G153" s="16">
        <f>IF(M153="","",M153-TODAY())</f>
        <v/>
      </c>
      <c r="H153" s="15">
        <f>IF(M153="","",IF(G153&lt;0,"گذشته",IF(G153=0,"امروز!",IF(G153&lt;=7,"نزدیک",IF(G153&lt;=14,"حواست باشه","فرصت هست")))))</f>
        <v/>
      </c>
      <c r="K153">
        <f>IF(ISNUMBER(C153),"",SUBSTITUTE(SUBSTITUTE(SUBSTITUTE(SUBSTITUTE(SUBSTITUTE(SUBSTITUTE(SUBSTITUTE(SUBSTITUTE(SUBSTITUTE(SUBSTITUTE(SUBSTITUTE(SUBSTITUTE(TRIM(C153&amp;""),"۰","0"),"۱","1"),"۲","2"),"۳","3"),"۴","4"),"۵","5"),"۶","6"),"۷","7"),"۸","8"),"۹","9"),"-","/"),".","/"))</f>
        <v/>
      </c>
      <c r="L153">
        <f>IF(C153="","",IF(ISNUMBER(C153),C153,IFERROR(IF(VALUE(LEFT(K153,FIND("/",K153)-1))&gt;1700,DATE(VALUE(LEFT(K153,FIND("/",K153)-1)),VALUE(LEFT(MID(K153,FIND("/",K153)+1,20),FIND("/",MID(K153,FIND("/",K153)+1,20))-1)),VALUE(MID(MID(K153,FIND("/",K153)+1,20),FIND("/",MID(K153,FIND("/",K153)+1,20))+1,20))),INDEX(cal!$B$2:$B$52,MATCH(VALUE(LEFT(K153,FIND("/",K153)-1)),cal!$A$2:$A$52,0))+IF(VALUE(LEFT(MID(K153,FIND("/",K153)+1,20),FIND("/",MID(K153,FIND("/",K153)+1,20))-1))&lt;=6,(VALUE(LEFT(MID(K153,FIND("/",K153)+1,20),FIND("/",MID(K153,FIND("/",K153)+1,20))-1))-1)*31,186+(VALUE(LEFT(MID(K153,FIND("/",K153)+1,20),FIND("/",MID(K153,FIND("/",K153)+1,20))-1))-7)*30)+VALUE(MID(MID(K153,FIND("/",K153)+1,20),FIND("/",MID(K153,FIND("/",K153)+1,20))+1,20))-1),"")))</f>
        <v/>
      </c>
      <c r="M153">
        <f>IF(OR(L153="",D153=""),"",IFERROR(IF(E153="تقویمی",L153+D153,WORKDAY.INTL(L153,D153,IF($F$4="پنجشنبه و جمعه","0001100",16),'تعطیلات'!$E$5:$E$64)),""))</f>
        <v/>
      </c>
    </row>
    <row r="154">
      <c r="A154" s="13">
        <f>IF(B154="","",ROW()-8)</f>
        <v/>
      </c>
      <c r="B154" s="4" t="n"/>
      <c r="C154" s="14" t="n"/>
      <c r="D154" s="5" t="n"/>
      <c r="E154" s="5" t="n"/>
      <c r="F154" s="15">
        <f>IF(M154="","",IFERROR(INDEX(cal!$A$2:$A$52,MATCH(M154,cal!$B$2:$B$52,1))&amp;"/"&amp;TEXT(IF((M154-INDEX(cal!$B$2:$B$52,MATCH(M154,cal!$B$2:$B$52,1)))&lt;186,INT((M154-INDEX(cal!$B$2:$B$52,MATCH(M154,cal!$B$2:$B$52,1)))/31)+1,INT(((M154-INDEX(cal!$B$2:$B$52,MATCH(M154,cal!$B$2:$B$52,1)))-186)/30)+7),"00")&amp;"/"&amp;TEXT(IF((M154-INDEX(cal!$B$2:$B$52,MATCH(M154,cal!$B$2:$B$52,1)))&lt;186,MOD((M154-INDEX(cal!$B$2:$B$52,MATCH(M154,cal!$B$2:$B$52,1))),31)+1,MOD((M154-INDEX(cal!$B$2:$B$52,MATCH(M154,cal!$B$2:$B$52,1)))-186,30)+1),"00"),""))</f>
        <v/>
      </c>
      <c r="G154" s="16">
        <f>IF(M154="","",M154-TODAY())</f>
        <v/>
      </c>
      <c r="H154" s="15">
        <f>IF(M154="","",IF(G154&lt;0,"گذشته",IF(G154=0,"امروز!",IF(G154&lt;=7,"نزدیک",IF(G154&lt;=14,"حواست باشه","فرصت هست")))))</f>
        <v/>
      </c>
      <c r="K154">
        <f>IF(ISNUMBER(C154),"",SUBSTITUTE(SUBSTITUTE(SUBSTITUTE(SUBSTITUTE(SUBSTITUTE(SUBSTITUTE(SUBSTITUTE(SUBSTITUTE(SUBSTITUTE(SUBSTITUTE(SUBSTITUTE(SUBSTITUTE(TRIM(C154&amp;""),"۰","0"),"۱","1"),"۲","2"),"۳","3"),"۴","4"),"۵","5"),"۶","6"),"۷","7"),"۸","8"),"۹","9"),"-","/"),".","/"))</f>
        <v/>
      </c>
      <c r="L154">
        <f>IF(C154="","",IF(ISNUMBER(C154),C154,IFERROR(IF(VALUE(LEFT(K154,FIND("/",K154)-1))&gt;1700,DATE(VALUE(LEFT(K154,FIND("/",K154)-1)),VALUE(LEFT(MID(K154,FIND("/",K154)+1,20),FIND("/",MID(K154,FIND("/",K154)+1,20))-1)),VALUE(MID(MID(K154,FIND("/",K154)+1,20),FIND("/",MID(K154,FIND("/",K154)+1,20))+1,20))),INDEX(cal!$B$2:$B$52,MATCH(VALUE(LEFT(K154,FIND("/",K154)-1)),cal!$A$2:$A$52,0))+IF(VALUE(LEFT(MID(K154,FIND("/",K154)+1,20),FIND("/",MID(K154,FIND("/",K154)+1,20))-1))&lt;=6,(VALUE(LEFT(MID(K154,FIND("/",K154)+1,20),FIND("/",MID(K154,FIND("/",K154)+1,20))-1))-1)*31,186+(VALUE(LEFT(MID(K154,FIND("/",K154)+1,20),FIND("/",MID(K154,FIND("/",K154)+1,20))-1))-7)*30)+VALUE(MID(MID(K154,FIND("/",K154)+1,20),FIND("/",MID(K154,FIND("/",K154)+1,20))+1,20))-1),"")))</f>
        <v/>
      </c>
      <c r="M154">
        <f>IF(OR(L154="",D154=""),"",IFERROR(IF(E154="تقویمی",L154+D154,WORKDAY.INTL(L154,D154,IF($F$4="پنجشنبه و جمعه","0001100",16),'تعطیلات'!$E$5:$E$64)),""))</f>
        <v/>
      </c>
    </row>
    <row r="155">
      <c r="A155" s="13">
        <f>IF(B155="","",ROW()-8)</f>
        <v/>
      </c>
      <c r="B155" s="4" t="n"/>
      <c r="C155" s="14" t="n"/>
      <c r="D155" s="5" t="n"/>
      <c r="E155" s="5" t="n"/>
      <c r="F155" s="15">
        <f>IF(M155="","",IFERROR(INDEX(cal!$A$2:$A$52,MATCH(M155,cal!$B$2:$B$52,1))&amp;"/"&amp;TEXT(IF((M155-INDEX(cal!$B$2:$B$52,MATCH(M155,cal!$B$2:$B$52,1)))&lt;186,INT((M155-INDEX(cal!$B$2:$B$52,MATCH(M155,cal!$B$2:$B$52,1)))/31)+1,INT(((M155-INDEX(cal!$B$2:$B$52,MATCH(M155,cal!$B$2:$B$52,1)))-186)/30)+7),"00")&amp;"/"&amp;TEXT(IF((M155-INDEX(cal!$B$2:$B$52,MATCH(M155,cal!$B$2:$B$52,1)))&lt;186,MOD((M155-INDEX(cal!$B$2:$B$52,MATCH(M155,cal!$B$2:$B$52,1))),31)+1,MOD((M155-INDEX(cal!$B$2:$B$52,MATCH(M155,cal!$B$2:$B$52,1)))-186,30)+1),"00"),""))</f>
        <v/>
      </c>
      <c r="G155" s="16">
        <f>IF(M155="","",M155-TODAY())</f>
        <v/>
      </c>
      <c r="H155" s="15">
        <f>IF(M155="","",IF(G155&lt;0,"گذشته",IF(G155=0,"امروز!",IF(G155&lt;=7,"نزدیک",IF(G155&lt;=14,"حواست باشه","فرصت هست")))))</f>
        <v/>
      </c>
      <c r="K155">
        <f>IF(ISNUMBER(C155),"",SUBSTITUTE(SUBSTITUTE(SUBSTITUTE(SUBSTITUTE(SUBSTITUTE(SUBSTITUTE(SUBSTITUTE(SUBSTITUTE(SUBSTITUTE(SUBSTITUTE(SUBSTITUTE(SUBSTITUTE(TRIM(C155&amp;""),"۰","0"),"۱","1"),"۲","2"),"۳","3"),"۴","4"),"۵","5"),"۶","6"),"۷","7"),"۸","8"),"۹","9"),"-","/"),".","/"))</f>
        <v/>
      </c>
      <c r="L155">
        <f>IF(C155="","",IF(ISNUMBER(C155),C155,IFERROR(IF(VALUE(LEFT(K155,FIND("/",K155)-1))&gt;1700,DATE(VALUE(LEFT(K155,FIND("/",K155)-1)),VALUE(LEFT(MID(K155,FIND("/",K155)+1,20),FIND("/",MID(K155,FIND("/",K155)+1,20))-1)),VALUE(MID(MID(K155,FIND("/",K155)+1,20),FIND("/",MID(K155,FIND("/",K155)+1,20))+1,20))),INDEX(cal!$B$2:$B$52,MATCH(VALUE(LEFT(K155,FIND("/",K155)-1)),cal!$A$2:$A$52,0))+IF(VALUE(LEFT(MID(K155,FIND("/",K155)+1,20),FIND("/",MID(K155,FIND("/",K155)+1,20))-1))&lt;=6,(VALUE(LEFT(MID(K155,FIND("/",K155)+1,20),FIND("/",MID(K155,FIND("/",K155)+1,20))-1))-1)*31,186+(VALUE(LEFT(MID(K155,FIND("/",K155)+1,20),FIND("/",MID(K155,FIND("/",K155)+1,20))-1))-7)*30)+VALUE(MID(MID(K155,FIND("/",K155)+1,20),FIND("/",MID(K155,FIND("/",K155)+1,20))+1,20))-1),"")))</f>
        <v/>
      </c>
      <c r="M155">
        <f>IF(OR(L155="",D155=""),"",IFERROR(IF(E155="تقویمی",L155+D155,WORKDAY.INTL(L155,D155,IF($F$4="پنجشنبه و جمعه","0001100",16),'تعطیلات'!$E$5:$E$64)),""))</f>
        <v/>
      </c>
    </row>
    <row r="156">
      <c r="A156" s="13">
        <f>IF(B156="","",ROW()-8)</f>
        <v/>
      </c>
      <c r="B156" s="4" t="n"/>
      <c r="C156" s="14" t="n"/>
      <c r="D156" s="5" t="n"/>
      <c r="E156" s="5" t="n"/>
      <c r="F156" s="15">
        <f>IF(M156="","",IFERROR(INDEX(cal!$A$2:$A$52,MATCH(M156,cal!$B$2:$B$52,1))&amp;"/"&amp;TEXT(IF((M156-INDEX(cal!$B$2:$B$52,MATCH(M156,cal!$B$2:$B$52,1)))&lt;186,INT((M156-INDEX(cal!$B$2:$B$52,MATCH(M156,cal!$B$2:$B$52,1)))/31)+1,INT(((M156-INDEX(cal!$B$2:$B$52,MATCH(M156,cal!$B$2:$B$52,1)))-186)/30)+7),"00")&amp;"/"&amp;TEXT(IF((M156-INDEX(cal!$B$2:$B$52,MATCH(M156,cal!$B$2:$B$52,1)))&lt;186,MOD((M156-INDEX(cal!$B$2:$B$52,MATCH(M156,cal!$B$2:$B$52,1))),31)+1,MOD((M156-INDEX(cal!$B$2:$B$52,MATCH(M156,cal!$B$2:$B$52,1)))-186,30)+1),"00"),""))</f>
        <v/>
      </c>
      <c r="G156" s="16">
        <f>IF(M156="","",M156-TODAY())</f>
        <v/>
      </c>
      <c r="H156" s="15">
        <f>IF(M156="","",IF(G156&lt;0,"گذشته",IF(G156=0,"امروز!",IF(G156&lt;=7,"نزدیک",IF(G156&lt;=14,"حواست باشه","فرصت هست")))))</f>
        <v/>
      </c>
      <c r="K156">
        <f>IF(ISNUMBER(C156),"",SUBSTITUTE(SUBSTITUTE(SUBSTITUTE(SUBSTITUTE(SUBSTITUTE(SUBSTITUTE(SUBSTITUTE(SUBSTITUTE(SUBSTITUTE(SUBSTITUTE(SUBSTITUTE(SUBSTITUTE(TRIM(C156&amp;""),"۰","0"),"۱","1"),"۲","2"),"۳","3"),"۴","4"),"۵","5"),"۶","6"),"۷","7"),"۸","8"),"۹","9"),"-","/"),".","/"))</f>
        <v/>
      </c>
      <c r="L156">
        <f>IF(C156="","",IF(ISNUMBER(C156),C156,IFERROR(IF(VALUE(LEFT(K156,FIND("/",K156)-1))&gt;1700,DATE(VALUE(LEFT(K156,FIND("/",K156)-1)),VALUE(LEFT(MID(K156,FIND("/",K156)+1,20),FIND("/",MID(K156,FIND("/",K156)+1,20))-1)),VALUE(MID(MID(K156,FIND("/",K156)+1,20),FIND("/",MID(K156,FIND("/",K156)+1,20))+1,20))),INDEX(cal!$B$2:$B$52,MATCH(VALUE(LEFT(K156,FIND("/",K156)-1)),cal!$A$2:$A$52,0))+IF(VALUE(LEFT(MID(K156,FIND("/",K156)+1,20),FIND("/",MID(K156,FIND("/",K156)+1,20))-1))&lt;=6,(VALUE(LEFT(MID(K156,FIND("/",K156)+1,20),FIND("/",MID(K156,FIND("/",K156)+1,20))-1))-1)*31,186+(VALUE(LEFT(MID(K156,FIND("/",K156)+1,20),FIND("/",MID(K156,FIND("/",K156)+1,20))-1))-7)*30)+VALUE(MID(MID(K156,FIND("/",K156)+1,20),FIND("/",MID(K156,FIND("/",K156)+1,20))+1,20))-1),"")))</f>
        <v/>
      </c>
      <c r="M156">
        <f>IF(OR(L156="",D156=""),"",IFERROR(IF(E156="تقویمی",L156+D156,WORKDAY.INTL(L156,D156,IF($F$4="پنجشنبه و جمعه","0001100",16),'تعطیلات'!$E$5:$E$64)),""))</f>
        <v/>
      </c>
    </row>
    <row r="157">
      <c r="A157" s="13">
        <f>IF(B157="","",ROW()-8)</f>
        <v/>
      </c>
      <c r="B157" s="4" t="n"/>
      <c r="C157" s="14" t="n"/>
      <c r="D157" s="5" t="n"/>
      <c r="E157" s="5" t="n"/>
      <c r="F157" s="15">
        <f>IF(M157="","",IFERROR(INDEX(cal!$A$2:$A$52,MATCH(M157,cal!$B$2:$B$52,1))&amp;"/"&amp;TEXT(IF((M157-INDEX(cal!$B$2:$B$52,MATCH(M157,cal!$B$2:$B$52,1)))&lt;186,INT((M157-INDEX(cal!$B$2:$B$52,MATCH(M157,cal!$B$2:$B$52,1)))/31)+1,INT(((M157-INDEX(cal!$B$2:$B$52,MATCH(M157,cal!$B$2:$B$52,1)))-186)/30)+7),"00")&amp;"/"&amp;TEXT(IF((M157-INDEX(cal!$B$2:$B$52,MATCH(M157,cal!$B$2:$B$52,1)))&lt;186,MOD((M157-INDEX(cal!$B$2:$B$52,MATCH(M157,cal!$B$2:$B$52,1))),31)+1,MOD((M157-INDEX(cal!$B$2:$B$52,MATCH(M157,cal!$B$2:$B$52,1)))-186,30)+1),"00"),""))</f>
        <v/>
      </c>
      <c r="G157" s="16">
        <f>IF(M157="","",M157-TODAY())</f>
        <v/>
      </c>
      <c r="H157" s="15">
        <f>IF(M157="","",IF(G157&lt;0,"گذشته",IF(G157=0,"امروز!",IF(G157&lt;=7,"نزدیک",IF(G157&lt;=14,"حواست باشه","فرصت هست")))))</f>
        <v/>
      </c>
      <c r="K157">
        <f>IF(ISNUMBER(C157),"",SUBSTITUTE(SUBSTITUTE(SUBSTITUTE(SUBSTITUTE(SUBSTITUTE(SUBSTITUTE(SUBSTITUTE(SUBSTITUTE(SUBSTITUTE(SUBSTITUTE(SUBSTITUTE(SUBSTITUTE(TRIM(C157&amp;""),"۰","0"),"۱","1"),"۲","2"),"۳","3"),"۴","4"),"۵","5"),"۶","6"),"۷","7"),"۸","8"),"۹","9"),"-","/"),".","/"))</f>
        <v/>
      </c>
      <c r="L157">
        <f>IF(C157="","",IF(ISNUMBER(C157),C157,IFERROR(IF(VALUE(LEFT(K157,FIND("/",K157)-1))&gt;1700,DATE(VALUE(LEFT(K157,FIND("/",K157)-1)),VALUE(LEFT(MID(K157,FIND("/",K157)+1,20),FIND("/",MID(K157,FIND("/",K157)+1,20))-1)),VALUE(MID(MID(K157,FIND("/",K157)+1,20),FIND("/",MID(K157,FIND("/",K157)+1,20))+1,20))),INDEX(cal!$B$2:$B$52,MATCH(VALUE(LEFT(K157,FIND("/",K157)-1)),cal!$A$2:$A$52,0))+IF(VALUE(LEFT(MID(K157,FIND("/",K157)+1,20),FIND("/",MID(K157,FIND("/",K157)+1,20))-1))&lt;=6,(VALUE(LEFT(MID(K157,FIND("/",K157)+1,20),FIND("/",MID(K157,FIND("/",K157)+1,20))-1))-1)*31,186+(VALUE(LEFT(MID(K157,FIND("/",K157)+1,20),FIND("/",MID(K157,FIND("/",K157)+1,20))-1))-7)*30)+VALUE(MID(MID(K157,FIND("/",K157)+1,20),FIND("/",MID(K157,FIND("/",K157)+1,20))+1,20))-1),"")))</f>
        <v/>
      </c>
      <c r="M157">
        <f>IF(OR(L157="",D157=""),"",IFERROR(IF(E157="تقویمی",L157+D157,WORKDAY.INTL(L157,D157,IF($F$4="پنجشنبه و جمعه","0001100",16),'تعطیلات'!$E$5:$E$64)),""))</f>
        <v/>
      </c>
    </row>
    <row r="158">
      <c r="A158" s="13">
        <f>IF(B158="","",ROW()-8)</f>
        <v/>
      </c>
      <c r="B158" s="4" t="n"/>
      <c r="C158" s="14" t="n"/>
      <c r="D158" s="5" t="n"/>
      <c r="E158" s="5" t="n"/>
      <c r="F158" s="15">
        <f>IF(M158="","",IFERROR(INDEX(cal!$A$2:$A$52,MATCH(M158,cal!$B$2:$B$52,1))&amp;"/"&amp;TEXT(IF((M158-INDEX(cal!$B$2:$B$52,MATCH(M158,cal!$B$2:$B$52,1)))&lt;186,INT((M158-INDEX(cal!$B$2:$B$52,MATCH(M158,cal!$B$2:$B$52,1)))/31)+1,INT(((M158-INDEX(cal!$B$2:$B$52,MATCH(M158,cal!$B$2:$B$52,1)))-186)/30)+7),"00")&amp;"/"&amp;TEXT(IF((M158-INDEX(cal!$B$2:$B$52,MATCH(M158,cal!$B$2:$B$52,1)))&lt;186,MOD((M158-INDEX(cal!$B$2:$B$52,MATCH(M158,cal!$B$2:$B$52,1))),31)+1,MOD((M158-INDEX(cal!$B$2:$B$52,MATCH(M158,cal!$B$2:$B$52,1)))-186,30)+1),"00"),""))</f>
        <v/>
      </c>
      <c r="G158" s="16">
        <f>IF(M158="","",M158-TODAY())</f>
        <v/>
      </c>
      <c r="H158" s="15">
        <f>IF(M158="","",IF(G158&lt;0,"گذشته",IF(G158=0,"امروز!",IF(G158&lt;=7,"نزدیک",IF(G158&lt;=14,"حواست باشه","فرصت هست")))))</f>
        <v/>
      </c>
      <c r="K158">
        <f>IF(ISNUMBER(C158),"",SUBSTITUTE(SUBSTITUTE(SUBSTITUTE(SUBSTITUTE(SUBSTITUTE(SUBSTITUTE(SUBSTITUTE(SUBSTITUTE(SUBSTITUTE(SUBSTITUTE(SUBSTITUTE(SUBSTITUTE(TRIM(C158&amp;""),"۰","0"),"۱","1"),"۲","2"),"۳","3"),"۴","4"),"۵","5"),"۶","6"),"۷","7"),"۸","8"),"۹","9"),"-","/"),".","/"))</f>
        <v/>
      </c>
      <c r="L158">
        <f>IF(C158="","",IF(ISNUMBER(C158),C158,IFERROR(IF(VALUE(LEFT(K158,FIND("/",K158)-1))&gt;1700,DATE(VALUE(LEFT(K158,FIND("/",K158)-1)),VALUE(LEFT(MID(K158,FIND("/",K158)+1,20),FIND("/",MID(K158,FIND("/",K158)+1,20))-1)),VALUE(MID(MID(K158,FIND("/",K158)+1,20),FIND("/",MID(K158,FIND("/",K158)+1,20))+1,20))),INDEX(cal!$B$2:$B$52,MATCH(VALUE(LEFT(K158,FIND("/",K158)-1)),cal!$A$2:$A$52,0))+IF(VALUE(LEFT(MID(K158,FIND("/",K158)+1,20),FIND("/",MID(K158,FIND("/",K158)+1,20))-1))&lt;=6,(VALUE(LEFT(MID(K158,FIND("/",K158)+1,20),FIND("/",MID(K158,FIND("/",K158)+1,20))-1))-1)*31,186+(VALUE(LEFT(MID(K158,FIND("/",K158)+1,20),FIND("/",MID(K158,FIND("/",K158)+1,20))-1))-7)*30)+VALUE(MID(MID(K158,FIND("/",K158)+1,20),FIND("/",MID(K158,FIND("/",K158)+1,20))+1,20))-1),"")))</f>
        <v/>
      </c>
      <c r="M158">
        <f>IF(OR(L158="",D158=""),"",IFERROR(IF(E158="تقویمی",L158+D158,WORKDAY.INTL(L158,D158,IF($F$4="پنجشنبه و جمعه","0001100",16),'تعطیلات'!$E$5:$E$64)),""))</f>
        <v/>
      </c>
    </row>
  </sheetData>
  <mergeCells count="9">
    <mergeCell ref="C6:D6"/>
    <mergeCell ref="A2:H2"/>
    <mergeCell ref="C5:D5"/>
    <mergeCell ref="A5:B5"/>
    <mergeCell ref="E6:H6"/>
    <mergeCell ref="E5:H5"/>
    <mergeCell ref="A1:H1"/>
    <mergeCell ref="A6:B6"/>
    <mergeCell ref="B4:C4"/>
  </mergeCells>
  <conditionalFormatting sqref="F9:H158">
    <cfRule type="expression" priority="1" dxfId="0" stopIfTrue="1">
      <formula>AND($M9&lt;&gt;"",$G9&lt;=7)</formula>
    </cfRule>
    <cfRule type="expression" priority="2" dxfId="1" stopIfTrue="1">
      <formula>AND($M9&lt;&gt;"",$G9&lt;=14)</formula>
    </cfRule>
    <cfRule type="expression" priority="3" dxfId="2" stopIfTrue="1">
      <formula>$M9&lt;&gt;""</formula>
    </cfRule>
  </conditionalFormatting>
  <conditionalFormatting sqref="C9:C158">
    <cfRule type="expression" priority="4" dxfId="3">
      <formula>AND(C9&lt;&gt;"",L9="")</formula>
    </cfRule>
  </conditionalFormatting>
  <dataValidations count="3">
    <dataValidation sqref="F4" showDropDown="0" showInputMessage="0" showErrorMessage="0" allowBlank="0" type="list">
      <formula1>"فقط جمعه,پنجشنبه و جمعه"</formula1>
    </dataValidation>
    <dataValidation sqref="E9:E158" showDropDown="0" showInputMessage="0" showErrorMessage="0" allowBlank="1" type="list">
      <formula1>"کاری,تقویمی"</formula1>
    </dataValidation>
    <dataValidation sqref="D9:D158" showDropDown="0" showInputMessage="0" showErrorMessage="0" allowBlank="1" errorTitle="عدد نامعتبر" error="تعداد روز را به عدد وارد کنید (۱ تا ۳۶۵۰)" type="whole" operator="between">
      <formula1>1</formula1>
      <formula2>3650</formula2>
    </dataValidation>
  </dataValidations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4"/>
  <sheetViews>
    <sheetView showGridLines="0" rightToLeft="1" workbookViewId="0">
      <selection activeCell="A1" sqref="A1"/>
    </sheetView>
  </sheetViews>
  <sheetFormatPr baseColWidth="8" defaultRowHeight="15"/>
  <cols>
    <col width="16" customWidth="1" min="1" max="1"/>
    <col width="30" customWidth="1" min="2" max="2"/>
    <col hidden="1" width="13" customWidth="1" min="4" max="4"/>
    <col hidden="1" width="13" customWidth="1" min="5" max="5"/>
  </cols>
  <sheetData>
    <row r="1" ht="32" customHeight="1">
      <c r="A1" s="1" t="inlineStr">
        <is>
          <t>تعطیلات رسمی</t>
        </is>
      </c>
    </row>
    <row r="2" ht="22" customHeight="1">
      <c r="A2" s="2" t="inlineStr">
        <is>
          <t>تاریخ تعطیلات رسمی سال را از تقویم رسمی کشور اینجا بنویسید (مثل 1405/11/22). جمعه‌ها لازم نیست؛ خودکار حساب می‌شوند.</t>
        </is>
      </c>
    </row>
    <row r="4">
      <c r="A4" s="12" t="inlineStr">
        <is>
          <t>تاریخ (شمسی)</t>
        </is>
      </c>
      <c r="B4" s="12" t="inlineStr">
        <is>
          <t>مناسبت</t>
        </is>
      </c>
    </row>
    <row r="5">
      <c r="A5" s="14" t="n"/>
      <c r="B5" s="4" t="n"/>
      <c r="D5">
        <f>IF(ISNUMBER(A5),"",SUBSTITUTE(SUBSTITUTE(SUBSTITUTE(SUBSTITUTE(SUBSTITUTE(SUBSTITUTE(SUBSTITUTE(SUBSTITUTE(SUBSTITUTE(SUBSTITUTE(SUBSTITUTE(SUBSTITUTE(TRIM(A5&amp;""),"۰","0"),"۱","1"),"۲","2"),"۳","3"),"۴","4"),"۵","5"),"۶","6"),"۷","7"),"۸","8"),"۹","9"),"-","/"),".","/"))</f>
        <v/>
      </c>
      <c r="E5">
        <f>IFERROR(--(IF(A5="","",IF(ISNUMBER(A5),A5,IFERROR(IF(VALUE(LEFT(D5,FIND("/",D5)-1))&gt;1700,DATE(VALUE(LEFT(D5,FIND("/",D5)-1)),VALUE(LEFT(MID(D5,FIND("/",D5)+1,20),FIND("/",MID(D5,FIND("/",D5)+1,20))-1)),VALUE(MID(MID(D5,FIND("/",D5)+1,20),FIND("/",MID(D5,FIND("/",D5)+1,20))+1,20))),INDEX(cal!$B$2:$B$52,MATCH(VALUE(LEFT(D5,FIND("/",D5)-1)),cal!$A$2:$A$52,0))+IF(VALUE(LEFT(MID(D5,FIND("/",D5)+1,20),FIND("/",MID(D5,FIND("/",D5)+1,20))-1))&lt;=6,(VALUE(LEFT(MID(D5,FIND("/",D5)+1,20),FIND("/",MID(D5,FIND("/",D5)+1,20))-1))-1)*31,186+(VALUE(LEFT(MID(D5,FIND("/",D5)+1,20),FIND("/",MID(D5,FIND("/",D5)+1,20))-1))-7)*30)+VALUE(MID(MID(D5,FIND("/",D5)+1,20),FIND("/",MID(D5,FIND("/",D5)+1,20))+1,20))-1),"")))),0)</f>
        <v/>
      </c>
    </row>
    <row r="6">
      <c r="A6" s="14" t="n"/>
      <c r="B6" s="4" t="n"/>
      <c r="D6">
        <f>IF(ISNUMBER(A6),"",SUBSTITUTE(SUBSTITUTE(SUBSTITUTE(SUBSTITUTE(SUBSTITUTE(SUBSTITUTE(SUBSTITUTE(SUBSTITUTE(SUBSTITUTE(SUBSTITUTE(SUBSTITUTE(SUBSTITUTE(TRIM(A6&amp;""),"۰","0"),"۱","1"),"۲","2"),"۳","3"),"۴","4"),"۵","5"),"۶","6"),"۷","7"),"۸","8"),"۹","9"),"-","/"),".","/"))</f>
        <v/>
      </c>
      <c r="E6">
        <f>IFERROR(--(IF(A6="","",IF(ISNUMBER(A6),A6,IFERROR(IF(VALUE(LEFT(D6,FIND("/",D6)-1))&gt;1700,DATE(VALUE(LEFT(D6,FIND("/",D6)-1)),VALUE(LEFT(MID(D6,FIND("/",D6)+1,20),FIND("/",MID(D6,FIND("/",D6)+1,20))-1)),VALUE(MID(MID(D6,FIND("/",D6)+1,20),FIND("/",MID(D6,FIND("/",D6)+1,20))+1,20))),INDEX(cal!$B$2:$B$52,MATCH(VALUE(LEFT(D6,FIND("/",D6)-1)),cal!$A$2:$A$52,0))+IF(VALUE(LEFT(MID(D6,FIND("/",D6)+1,20),FIND("/",MID(D6,FIND("/",D6)+1,20))-1))&lt;=6,(VALUE(LEFT(MID(D6,FIND("/",D6)+1,20),FIND("/",MID(D6,FIND("/",D6)+1,20))-1))-1)*31,186+(VALUE(LEFT(MID(D6,FIND("/",D6)+1,20),FIND("/",MID(D6,FIND("/",D6)+1,20))-1))-7)*30)+VALUE(MID(MID(D6,FIND("/",D6)+1,20),FIND("/",MID(D6,FIND("/",D6)+1,20))+1,20))-1),"")))),0)</f>
        <v/>
      </c>
    </row>
    <row r="7">
      <c r="A7" s="14" t="n"/>
      <c r="B7" s="4" t="n"/>
      <c r="D7">
        <f>IF(ISNUMBER(A7),"",SUBSTITUTE(SUBSTITUTE(SUBSTITUTE(SUBSTITUTE(SUBSTITUTE(SUBSTITUTE(SUBSTITUTE(SUBSTITUTE(SUBSTITUTE(SUBSTITUTE(SUBSTITUTE(SUBSTITUTE(TRIM(A7&amp;""),"۰","0"),"۱","1"),"۲","2"),"۳","3"),"۴","4"),"۵","5"),"۶","6"),"۷","7"),"۸","8"),"۹","9"),"-","/"),".","/"))</f>
        <v/>
      </c>
      <c r="E7">
        <f>IFERROR(--(IF(A7="","",IF(ISNUMBER(A7),A7,IFERROR(IF(VALUE(LEFT(D7,FIND("/",D7)-1))&gt;1700,DATE(VALUE(LEFT(D7,FIND("/",D7)-1)),VALUE(LEFT(MID(D7,FIND("/",D7)+1,20),FIND("/",MID(D7,FIND("/",D7)+1,20))-1)),VALUE(MID(MID(D7,FIND("/",D7)+1,20),FIND("/",MID(D7,FIND("/",D7)+1,20))+1,20))),INDEX(cal!$B$2:$B$52,MATCH(VALUE(LEFT(D7,FIND("/",D7)-1)),cal!$A$2:$A$52,0))+IF(VALUE(LEFT(MID(D7,FIND("/",D7)+1,20),FIND("/",MID(D7,FIND("/",D7)+1,20))-1))&lt;=6,(VALUE(LEFT(MID(D7,FIND("/",D7)+1,20),FIND("/",MID(D7,FIND("/",D7)+1,20))-1))-1)*31,186+(VALUE(LEFT(MID(D7,FIND("/",D7)+1,20),FIND("/",MID(D7,FIND("/",D7)+1,20))-1))-7)*30)+VALUE(MID(MID(D7,FIND("/",D7)+1,20),FIND("/",MID(D7,FIND("/",D7)+1,20))+1,20))-1),"")))),0)</f>
        <v/>
      </c>
    </row>
    <row r="8">
      <c r="A8" s="14" t="n"/>
      <c r="B8" s="4" t="n"/>
      <c r="D8">
        <f>IF(ISNUMBER(A8),"",SUBSTITUTE(SUBSTITUTE(SUBSTITUTE(SUBSTITUTE(SUBSTITUTE(SUBSTITUTE(SUBSTITUTE(SUBSTITUTE(SUBSTITUTE(SUBSTITUTE(SUBSTITUTE(SUBSTITUTE(TRIM(A8&amp;""),"۰","0"),"۱","1"),"۲","2"),"۳","3"),"۴","4"),"۵","5"),"۶","6"),"۷","7"),"۸","8"),"۹","9"),"-","/"),".","/"))</f>
        <v/>
      </c>
      <c r="E8">
        <f>IFERROR(--(IF(A8="","",IF(ISNUMBER(A8),A8,IFERROR(IF(VALUE(LEFT(D8,FIND("/",D8)-1))&gt;1700,DATE(VALUE(LEFT(D8,FIND("/",D8)-1)),VALUE(LEFT(MID(D8,FIND("/",D8)+1,20),FIND("/",MID(D8,FIND("/",D8)+1,20))-1)),VALUE(MID(MID(D8,FIND("/",D8)+1,20),FIND("/",MID(D8,FIND("/",D8)+1,20))+1,20))),INDEX(cal!$B$2:$B$52,MATCH(VALUE(LEFT(D8,FIND("/",D8)-1)),cal!$A$2:$A$52,0))+IF(VALUE(LEFT(MID(D8,FIND("/",D8)+1,20),FIND("/",MID(D8,FIND("/",D8)+1,20))-1))&lt;=6,(VALUE(LEFT(MID(D8,FIND("/",D8)+1,20),FIND("/",MID(D8,FIND("/",D8)+1,20))-1))-1)*31,186+(VALUE(LEFT(MID(D8,FIND("/",D8)+1,20),FIND("/",MID(D8,FIND("/",D8)+1,20))-1))-7)*30)+VALUE(MID(MID(D8,FIND("/",D8)+1,20),FIND("/",MID(D8,FIND("/",D8)+1,20))+1,20))-1),"")))),0)</f>
        <v/>
      </c>
    </row>
    <row r="9">
      <c r="A9" s="14" t="n"/>
      <c r="B9" s="4" t="n"/>
      <c r="D9">
        <f>IF(ISNUMBER(A9),"",SUBSTITUTE(SUBSTITUTE(SUBSTITUTE(SUBSTITUTE(SUBSTITUTE(SUBSTITUTE(SUBSTITUTE(SUBSTITUTE(SUBSTITUTE(SUBSTITUTE(SUBSTITUTE(SUBSTITUTE(TRIM(A9&amp;""),"۰","0"),"۱","1"),"۲","2"),"۳","3"),"۴","4"),"۵","5"),"۶","6"),"۷","7"),"۸","8"),"۹","9"),"-","/"),".","/"))</f>
        <v/>
      </c>
      <c r="E9">
        <f>IFERROR(--(IF(A9="","",IF(ISNUMBER(A9),A9,IFERROR(IF(VALUE(LEFT(D9,FIND("/",D9)-1))&gt;1700,DATE(VALUE(LEFT(D9,FIND("/",D9)-1)),VALUE(LEFT(MID(D9,FIND("/",D9)+1,20),FIND("/",MID(D9,FIND("/",D9)+1,20))-1)),VALUE(MID(MID(D9,FIND("/",D9)+1,20),FIND("/",MID(D9,FIND("/",D9)+1,20))+1,20))),INDEX(cal!$B$2:$B$52,MATCH(VALUE(LEFT(D9,FIND("/",D9)-1)),cal!$A$2:$A$52,0))+IF(VALUE(LEFT(MID(D9,FIND("/",D9)+1,20),FIND("/",MID(D9,FIND("/",D9)+1,20))-1))&lt;=6,(VALUE(LEFT(MID(D9,FIND("/",D9)+1,20),FIND("/",MID(D9,FIND("/",D9)+1,20))-1))-1)*31,186+(VALUE(LEFT(MID(D9,FIND("/",D9)+1,20),FIND("/",MID(D9,FIND("/",D9)+1,20))-1))-7)*30)+VALUE(MID(MID(D9,FIND("/",D9)+1,20),FIND("/",MID(D9,FIND("/",D9)+1,20))+1,20))-1),"")))),0)</f>
        <v/>
      </c>
    </row>
    <row r="10">
      <c r="A10" s="14" t="n"/>
      <c r="B10" s="4" t="n"/>
      <c r="D10">
        <f>IF(ISNUMBER(A10),"",SUBSTITUTE(SUBSTITUTE(SUBSTITUTE(SUBSTITUTE(SUBSTITUTE(SUBSTITUTE(SUBSTITUTE(SUBSTITUTE(SUBSTITUTE(SUBSTITUTE(SUBSTITUTE(SUBSTITUTE(TRIM(A10&amp;""),"۰","0"),"۱","1"),"۲","2"),"۳","3"),"۴","4"),"۵","5"),"۶","6"),"۷","7"),"۸","8"),"۹","9"),"-","/"),".","/"))</f>
        <v/>
      </c>
      <c r="E10">
        <f>IFERROR(--(IF(A10="","",IF(ISNUMBER(A10),A10,IFERROR(IF(VALUE(LEFT(D10,FIND("/",D10)-1))&gt;1700,DATE(VALUE(LEFT(D10,FIND("/",D10)-1)),VALUE(LEFT(MID(D10,FIND("/",D10)+1,20),FIND("/",MID(D10,FIND("/",D10)+1,20))-1)),VALUE(MID(MID(D10,FIND("/",D10)+1,20),FIND("/",MID(D10,FIND("/",D10)+1,20))+1,20))),INDEX(cal!$B$2:$B$52,MATCH(VALUE(LEFT(D10,FIND("/",D10)-1)),cal!$A$2:$A$52,0))+IF(VALUE(LEFT(MID(D10,FIND("/",D10)+1,20),FIND("/",MID(D10,FIND("/",D10)+1,20))-1))&lt;=6,(VALUE(LEFT(MID(D10,FIND("/",D10)+1,20),FIND("/",MID(D10,FIND("/",D10)+1,20))-1))-1)*31,186+(VALUE(LEFT(MID(D10,FIND("/",D10)+1,20),FIND("/",MID(D10,FIND("/",D10)+1,20))-1))-7)*30)+VALUE(MID(MID(D10,FIND("/",D10)+1,20),FIND("/",MID(D10,FIND("/",D10)+1,20))+1,20))-1),"")))),0)</f>
        <v/>
      </c>
    </row>
    <row r="11">
      <c r="A11" s="14" t="n"/>
      <c r="B11" s="4" t="n"/>
      <c r="D11">
        <f>IF(ISNUMBER(A11),"",SUBSTITUTE(SUBSTITUTE(SUBSTITUTE(SUBSTITUTE(SUBSTITUTE(SUBSTITUTE(SUBSTITUTE(SUBSTITUTE(SUBSTITUTE(SUBSTITUTE(SUBSTITUTE(SUBSTITUTE(TRIM(A11&amp;""),"۰","0"),"۱","1"),"۲","2"),"۳","3"),"۴","4"),"۵","5"),"۶","6"),"۷","7"),"۸","8"),"۹","9"),"-","/"),".","/"))</f>
        <v/>
      </c>
      <c r="E11">
        <f>IFERROR(--(IF(A11="","",IF(ISNUMBER(A11),A11,IFERROR(IF(VALUE(LEFT(D11,FIND("/",D11)-1))&gt;1700,DATE(VALUE(LEFT(D11,FIND("/",D11)-1)),VALUE(LEFT(MID(D11,FIND("/",D11)+1,20),FIND("/",MID(D11,FIND("/",D11)+1,20))-1)),VALUE(MID(MID(D11,FIND("/",D11)+1,20),FIND("/",MID(D11,FIND("/",D11)+1,20))+1,20))),INDEX(cal!$B$2:$B$52,MATCH(VALUE(LEFT(D11,FIND("/",D11)-1)),cal!$A$2:$A$52,0))+IF(VALUE(LEFT(MID(D11,FIND("/",D11)+1,20),FIND("/",MID(D11,FIND("/",D11)+1,20))-1))&lt;=6,(VALUE(LEFT(MID(D11,FIND("/",D11)+1,20),FIND("/",MID(D11,FIND("/",D11)+1,20))-1))-1)*31,186+(VALUE(LEFT(MID(D11,FIND("/",D11)+1,20),FIND("/",MID(D11,FIND("/",D11)+1,20))-1))-7)*30)+VALUE(MID(MID(D11,FIND("/",D11)+1,20),FIND("/",MID(D11,FIND("/",D11)+1,20))+1,20))-1),"")))),0)</f>
        <v/>
      </c>
    </row>
    <row r="12">
      <c r="A12" s="14" t="n"/>
      <c r="B12" s="4" t="n"/>
      <c r="D12">
        <f>IF(ISNUMBER(A12),"",SUBSTITUTE(SUBSTITUTE(SUBSTITUTE(SUBSTITUTE(SUBSTITUTE(SUBSTITUTE(SUBSTITUTE(SUBSTITUTE(SUBSTITUTE(SUBSTITUTE(SUBSTITUTE(SUBSTITUTE(TRIM(A12&amp;""),"۰","0"),"۱","1"),"۲","2"),"۳","3"),"۴","4"),"۵","5"),"۶","6"),"۷","7"),"۸","8"),"۹","9"),"-","/"),".","/"))</f>
        <v/>
      </c>
      <c r="E12">
        <f>IFERROR(--(IF(A12="","",IF(ISNUMBER(A12),A12,IFERROR(IF(VALUE(LEFT(D12,FIND("/",D12)-1))&gt;1700,DATE(VALUE(LEFT(D12,FIND("/",D12)-1)),VALUE(LEFT(MID(D12,FIND("/",D12)+1,20),FIND("/",MID(D12,FIND("/",D12)+1,20))-1)),VALUE(MID(MID(D12,FIND("/",D12)+1,20),FIND("/",MID(D12,FIND("/",D12)+1,20))+1,20))),INDEX(cal!$B$2:$B$52,MATCH(VALUE(LEFT(D12,FIND("/",D12)-1)),cal!$A$2:$A$52,0))+IF(VALUE(LEFT(MID(D12,FIND("/",D12)+1,20),FIND("/",MID(D12,FIND("/",D12)+1,20))-1))&lt;=6,(VALUE(LEFT(MID(D12,FIND("/",D12)+1,20),FIND("/",MID(D12,FIND("/",D12)+1,20))-1))-1)*31,186+(VALUE(LEFT(MID(D12,FIND("/",D12)+1,20),FIND("/",MID(D12,FIND("/",D12)+1,20))-1))-7)*30)+VALUE(MID(MID(D12,FIND("/",D12)+1,20),FIND("/",MID(D12,FIND("/",D12)+1,20))+1,20))-1),"")))),0)</f>
        <v/>
      </c>
    </row>
    <row r="13">
      <c r="A13" s="14" t="n"/>
      <c r="B13" s="4" t="n"/>
      <c r="D13">
        <f>IF(ISNUMBER(A13),"",SUBSTITUTE(SUBSTITUTE(SUBSTITUTE(SUBSTITUTE(SUBSTITUTE(SUBSTITUTE(SUBSTITUTE(SUBSTITUTE(SUBSTITUTE(SUBSTITUTE(SUBSTITUTE(SUBSTITUTE(TRIM(A13&amp;""),"۰","0"),"۱","1"),"۲","2"),"۳","3"),"۴","4"),"۵","5"),"۶","6"),"۷","7"),"۸","8"),"۹","9"),"-","/"),".","/"))</f>
        <v/>
      </c>
      <c r="E13">
        <f>IFERROR(--(IF(A13="","",IF(ISNUMBER(A13),A13,IFERROR(IF(VALUE(LEFT(D13,FIND("/",D13)-1))&gt;1700,DATE(VALUE(LEFT(D13,FIND("/",D13)-1)),VALUE(LEFT(MID(D13,FIND("/",D13)+1,20),FIND("/",MID(D13,FIND("/",D13)+1,20))-1)),VALUE(MID(MID(D13,FIND("/",D13)+1,20),FIND("/",MID(D13,FIND("/",D13)+1,20))+1,20))),INDEX(cal!$B$2:$B$52,MATCH(VALUE(LEFT(D13,FIND("/",D13)-1)),cal!$A$2:$A$52,0))+IF(VALUE(LEFT(MID(D13,FIND("/",D13)+1,20),FIND("/",MID(D13,FIND("/",D13)+1,20))-1))&lt;=6,(VALUE(LEFT(MID(D13,FIND("/",D13)+1,20),FIND("/",MID(D13,FIND("/",D13)+1,20))-1))-1)*31,186+(VALUE(LEFT(MID(D13,FIND("/",D13)+1,20),FIND("/",MID(D13,FIND("/",D13)+1,20))-1))-7)*30)+VALUE(MID(MID(D13,FIND("/",D13)+1,20),FIND("/",MID(D13,FIND("/",D13)+1,20))+1,20))-1),"")))),0)</f>
        <v/>
      </c>
    </row>
    <row r="14">
      <c r="A14" s="14" t="n"/>
      <c r="B14" s="4" t="n"/>
      <c r="D14">
        <f>IF(ISNUMBER(A14),"",SUBSTITUTE(SUBSTITUTE(SUBSTITUTE(SUBSTITUTE(SUBSTITUTE(SUBSTITUTE(SUBSTITUTE(SUBSTITUTE(SUBSTITUTE(SUBSTITUTE(SUBSTITUTE(SUBSTITUTE(TRIM(A14&amp;""),"۰","0"),"۱","1"),"۲","2"),"۳","3"),"۴","4"),"۵","5"),"۶","6"),"۷","7"),"۸","8"),"۹","9"),"-","/"),".","/"))</f>
        <v/>
      </c>
      <c r="E14">
        <f>IFERROR(--(IF(A14="","",IF(ISNUMBER(A14),A14,IFERROR(IF(VALUE(LEFT(D14,FIND("/",D14)-1))&gt;1700,DATE(VALUE(LEFT(D14,FIND("/",D14)-1)),VALUE(LEFT(MID(D14,FIND("/",D14)+1,20),FIND("/",MID(D14,FIND("/",D14)+1,20))-1)),VALUE(MID(MID(D14,FIND("/",D14)+1,20),FIND("/",MID(D14,FIND("/",D14)+1,20))+1,20))),INDEX(cal!$B$2:$B$52,MATCH(VALUE(LEFT(D14,FIND("/",D14)-1)),cal!$A$2:$A$52,0))+IF(VALUE(LEFT(MID(D14,FIND("/",D14)+1,20),FIND("/",MID(D14,FIND("/",D14)+1,20))-1))&lt;=6,(VALUE(LEFT(MID(D14,FIND("/",D14)+1,20),FIND("/",MID(D14,FIND("/",D14)+1,20))-1))-1)*31,186+(VALUE(LEFT(MID(D14,FIND("/",D14)+1,20),FIND("/",MID(D14,FIND("/",D14)+1,20))-1))-7)*30)+VALUE(MID(MID(D14,FIND("/",D14)+1,20),FIND("/",MID(D14,FIND("/",D14)+1,20))+1,20))-1),"")))),0)</f>
        <v/>
      </c>
    </row>
    <row r="15">
      <c r="A15" s="14" t="n"/>
      <c r="B15" s="4" t="n"/>
      <c r="D15">
        <f>IF(ISNUMBER(A15),"",SUBSTITUTE(SUBSTITUTE(SUBSTITUTE(SUBSTITUTE(SUBSTITUTE(SUBSTITUTE(SUBSTITUTE(SUBSTITUTE(SUBSTITUTE(SUBSTITUTE(SUBSTITUTE(SUBSTITUTE(TRIM(A15&amp;""),"۰","0"),"۱","1"),"۲","2"),"۳","3"),"۴","4"),"۵","5"),"۶","6"),"۷","7"),"۸","8"),"۹","9"),"-","/"),".","/"))</f>
        <v/>
      </c>
      <c r="E15">
        <f>IFERROR(--(IF(A15="","",IF(ISNUMBER(A15),A15,IFERROR(IF(VALUE(LEFT(D15,FIND("/",D15)-1))&gt;1700,DATE(VALUE(LEFT(D15,FIND("/",D15)-1)),VALUE(LEFT(MID(D15,FIND("/",D15)+1,20),FIND("/",MID(D15,FIND("/",D15)+1,20))-1)),VALUE(MID(MID(D15,FIND("/",D15)+1,20),FIND("/",MID(D15,FIND("/",D15)+1,20))+1,20))),INDEX(cal!$B$2:$B$52,MATCH(VALUE(LEFT(D15,FIND("/",D15)-1)),cal!$A$2:$A$52,0))+IF(VALUE(LEFT(MID(D15,FIND("/",D15)+1,20),FIND("/",MID(D15,FIND("/",D15)+1,20))-1))&lt;=6,(VALUE(LEFT(MID(D15,FIND("/",D15)+1,20),FIND("/",MID(D15,FIND("/",D15)+1,20))-1))-1)*31,186+(VALUE(LEFT(MID(D15,FIND("/",D15)+1,20),FIND("/",MID(D15,FIND("/",D15)+1,20))-1))-7)*30)+VALUE(MID(MID(D15,FIND("/",D15)+1,20),FIND("/",MID(D15,FIND("/",D15)+1,20))+1,20))-1),"")))),0)</f>
        <v/>
      </c>
    </row>
    <row r="16">
      <c r="A16" s="14" t="n"/>
      <c r="B16" s="4" t="n"/>
      <c r="D16">
        <f>IF(ISNUMBER(A16),"",SUBSTITUTE(SUBSTITUTE(SUBSTITUTE(SUBSTITUTE(SUBSTITUTE(SUBSTITUTE(SUBSTITUTE(SUBSTITUTE(SUBSTITUTE(SUBSTITUTE(SUBSTITUTE(SUBSTITUTE(TRIM(A16&amp;""),"۰","0"),"۱","1"),"۲","2"),"۳","3"),"۴","4"),"۵","5"),"۶","6"),"۷","7"),"۸","8"),"۹","9"),"-","/"),".","/"))</f>
        <v/>
      </c>
      <c r="E16">
        <f>IFERROR(--(IF(A16="","",IF(ISNUMBER(A16),A16,IFERROR(IF(VALUE(LEFT(D16,FIND("/",D16)-1))&gt;1700,DATE(VALUE(LEFT(D16,FIND("/",D16)-1)),VALUE(LEFT(MID(D16,FIND("/",D16)+1,20),FIND("/",MID(D16,FIND("/",D16)+1,20))-1)),VALUE(MID(MID(D16,FIND("/",D16)+1,20),FIND("/",MID(D16,FIND("/",D16)+1,20))+1,20))),INDEX(cal!$B$2:$B$52,MATCH(VALUE(LEFT(D16,FIND("/",D16)-1)),cal!$A$2:$A$52,0))+IF(VALUE(LEFT(MID(D16,FIND("/",D16)+1,20),FIND("/",MID(D16,FIND("/",D16)+1,20))-1))&lt;=6,(VALUE(LEFT(MID(D16,FIND("/",D16)+1,20),FIND("/",MID(D16,FIND("/",D16)+1,20))-1))-1)*31,186+(VALUE(LEFT(MID(D16,FIND("/",D16)+1,20),FIND("/",MID(D16,FIND("/",D16)+1,20))-1))-7)*30)+VALUE(MID(MID(D16,FIND("/",D16)+1,20),FIND("/",MID(D16,FIND("/",D16)+1,20))+1,20))-1),"")))),0)</f>
        <v/>
      </c>
    </row>
    <row r="17">
      <c r="A17" s="14" t="n"/>
      <c r="B17" s="4" t="n"/>
      <c r="D17">
        <f>IF(ISNUMBER(A17),"",SUBSTITUTE(SUBSTITUTE(SUBSTITUTE(SUBSTITUTE(SUBSTITUTE(SUBSTITUTE(SUBSTITUTE(SUBSTITUTE(SUBSTITUTE(SUBSTITUTE(SUBSTITUTE(SUBSTITUTE(TRIM(A17&amp;""),"۰","0"),"۱","1"),"۲","2"),"۳","3"),"۴","4"),"۵","5"),"۶","6"),"۷","7"),"۸","8"),"۹","9"),"-","/"),".","/"))</f>
        <v/>
      </c>
      <c r="E17">
        <f>IFERROR(--(IF(A17="","",IF(ISNUMBER(A17),A17,IFERROR(IF(VALUE(LEFT(D17,FIND("/",D17)-1))&gt;1700,DATE(VALUE(LEFT(D17,FIND("/",D17)-1)),VALUE(LEFT(MID(D17,FIND("/",D17)+1,20),FIND("/",MID(D17,FIND("/",D17)+1,20))-1)),VALUE(MID(MID(D17,FIND("/",D17)+1,20),FIND("/",MID(D17,FIND("/",D17)+1,20))+1,20))),INDEX(cal!$B$2:$B$52,MATCH(VALUE(LEFT(D17,FIND("/",D17)-1)),cal!$A$2:$A$52,0))+IF(VALUE(LEFT(MID(D17,FIND("/",D17)+1,20),FIND("/",MID(D17,FIND("/",D17)+1,20))-1))&lt;=6,(VALUE(LEFT(MID(D17,FIND("/",D17)+1,20),FIND("/",MID(D17,FIND("/",D17)+1,20))-1))-1)*31,186+(VALUE(LEFT(MID(D17,FIND("/",D17)+1,20),FIND("/",MID(D17,FIND("/",D17)+1,20))-1))-7)*30)+VALUE(MID(MID(D17,FIND("/",D17)+1,20),FIND("/",MID(D17,FIND("/",D17)+1,20))+1,20))-1),"")))),0)</f>
        <v/>
      </c>
    </row>
    <row r="18">
      <c r="A18" s="14" t="n"/>
      <c r="B18" s="4" t="n"/>
      <c r="D18">
        <f>IF(ISNUMBER(A18),"",SUBSTITUTE(SUBSTITUTE(SUBSTITUTE(SUBSTITUTE(SUBSTITUTE(SUBSTITUTE(SUBSTITUTE(SUBSTITUTE(SUBSTITUTE(SUBSTITUTE(SUBSTITUTE(SUBSTITUTE(TRIM(A18&amp;""),"۰","0"),"۱","1"),"۲","2"),"۳","3"),"۴","4"),"۵","5"),"۶","6"),"۷","7"),"۸","8"),"۹","9"),"-","/"),".","/"))</f>
        <v/>
      </c>
      <c r="E18">
        <f>IFERROR(--(IF(A18="","",IF(ISNUMBER(A18),A18,IFERROR(IF(VALUE(LEFT(D18,FIND("/",D18)-1))&gt;1700,DATE(VALUE(LEFT(D18,FIND("/",D18)-1)),VALUE(LEFT(MID(D18,FIND("/",D18)+1,20),FIND("/",MID(D18,FIND("/",D18)+1,20))-1)),VALUE(MID(MID(D18,FIND("/",D18)+1,20),FIND("/",MID(D18,FIND("/",D18)+1,20))+1,20))),INDEX(cal!$B$2:$B$52,MATCH(VALUE(LEFT(D18,FIND("/",D18)-1)),cal!$A$2:$A$52,0))+IF(VALUE(LEFT(MID(D18,FIND("/",D18)+1,20),FIND("/",MID(D18,FIND("/",D18)+1,20))-1))&lt;=6,(VALUE(LEFT(MID(D18,FIND("/",D18)+1,20),FIND("/",MID(D18,FIND("/",D18)+1,20))-1))-1)*31,186+(VALUE(LEFT(MID(D18,FIND("/",D18)+1,20),FIND("/",MID(D18,FIND("/",D18)+1,20))-1))-7)*30)+VALUE(MID(MID(D18,FIND("/",D18)+1,20),FIND("/",MID(D18,FIND("/",D18)+1,20))+1,20))-1),"")))),0)</f>
        <v/>
      </c>
    </row>
    <row r="19">
      <c r="A19" s="14" t="n"/>
      <c r="B19" s="4" t="n"/>
      <c r="D19">
        <f>IF(ISNUMBER(A19),"",SUBSTITUTE(SUBSTITUTE(SUBSTITUTE(SUBSTITUTE(SUBSTITUTE(SUBSTITUTE(SUBSTITUTE(SUBSTITUTE(SUBSTITUTE(SUBSTITUTE(SUBSTITUTE(SUBSTITUTE(TRIM(A19&amp;""),"۰","0"),"۱","1"),"۲","2"),"۳","3"),"۴","4"),"۵","5"),"۶","6"),"۷","7"),"۸","8"),"۹","9"),"-","/"),".","/"))</f>
        <v/>
      </c>
      <c r="E19">
        <f>IFERROR(--(IF(A19="","",IF(ISNUMBER(A19),A19,IFERROR(IF(VALUE(LEFT(D19,FIND("/",D19)-1))&gt;1700,DATE(VALUE(LEFT(D19,FIND("/",D19)-1)),VALUE(LEFT(MID(D19,FIND("/",D19)+1,20),FIND("/",MID(D19,FIND("/",D19)+1,20))-1)),VALUE(MID(MID(D19,FIND("/",D19)+1,20),FIND("/",MID(D19,FIND("/",D19)+1,20))+1,20))),INDEX(cal!$B$2:$B$52,MATCH(VALUE(LEFT(D19,FIND("/",D19)-1)),cal!$A$2:$A$52,0))+IF(VALUE(LEFT(MID(D19,FIND("/",D19)+1,20),FIND("/",MID(D19,FIND("/",D19)+1,20))-1))&lt;=6,(VALUE(LEFT(MID(D19,FIND("/",D19)+1,20),FIND("/",MID(D19,FIND("/",D19)+1,20))-1))-1)*31,186+(VALUE(LEFT(MID(D19,FIND("/",D19)+1,20),FIND("/",MID(D19,FIND("/",D19)+1,20))-1))-7)*30)+VALUE(MID(MID(D19,FIND("/",D19)+1,20),FIND("/",MID(D19,FIND("/",D19)+1,20))+1,20))-1),"")))),0)</f>
        <v/>
      </c>
    </row>
    <row r="20">
      <c r="A20" s="14" t="n"/>
      <c r="B20" s="4" t="n"/>
      <c r="D20">
        <f>IF(ISNUMBER(A20),"",SUBSTITUTE(SUBSTITUTE(SUBSTITUTE(SUBSTITUTE(SUBSTITUTE(SUBSTITUTE(SUBSTITUTE(SUBSTITUTE(SUBSTITUTE(SUBSTITUTE(SUBSTITUTE(SUBSTITUTE(TRIM(A20&amp;""),"۰","0"),"۱","1"),"۲","2"),"۳","3"),"۴","4"),"۵","5"),"۶","6"),"۷","7"),"۸","8"),"۹","9"),"-","/"),".","/"))</f>
        <v/>
      </c>
      <c r="E20">
        <f>IFERROR(--(IF(A20="","",IF(ISNUMBER(A20),A20,IFERROR(IF(VALUE(LEFT(D20,FIND("/",D20)-1))&gt;1700,DATE(VALUE(LEFT(D20,FIND("/",D20)-1)),VALUE(LEFT(MID(D20,FIND("/",D20)+1,20),FIND("/",MID(D20,FIND("/",D20)+1,20))-1)),VALUE(MID(MID(D20,FIND("/",D20)+1,20),FIND("/",MID(D20,FIND("/",D20)+1,20))+1,20))),INDEX(cal!$B$2:$B$52,MATCH(VALUE(LEFT(D20,FIND("/",D20)-1)),cal!$A$2:$A$52,0))+IF(VALUE(LEFT(MID(D20,FIND("/",D20)+1,20),FIND("/",MID(D20,FIND("/",D20)+1,20))-1))&lt;=6,(VALUE(LEFT(MID(D20,FIND("/",D20)+1,20),FIND("/",MID(D20,FIND("/",D20)+1,20))-1))-1)*31,186+(VALUE(LEFT(MID(D20,FIND("/",D20)+1,20),FIND("/",MID(D20,FIND("/",D20)+1,20))-1))-7)*30)+VALUE(MID(MID(D20,FIND("/",D20)+1,20),FIND("/",MID(D20,FIND("/",D20)+1,20))+1,20))-1),"")))),0)</f>
        <v/>
      </c>
    </row>
    <row r="21">
      <c r="A21" s="14" t="n"/>
      <c r="B21" s="4" t="n"/>
      <c r="D21">
        <f>IF(ISNUMBER(A21),"",SUBSTITUTE(SUBSTITUTE(SUBSTITUTE(SUBSTITUTE(SUBSTITUTE(SUBSTITUTE(SUBSTITUTE(SUBSTITUTE(SUBSTITUTE(SUBSTITUTE(SUBSTITUTE(SUBSTITUTE(TRIM(A21&amp;""),"۰","0"),"۱","1"),"۲","2"),"۳","3"),"۴","4"),"۵","5"),"۶","6"),"۷","7"),"۸","8"),"۹","9"),"-","/"),".","/"))</f>
        <v/>
      </c>
      <c r="E21">
        <f>IFERROR(--(IF(A21="","",IF(ISNUMBER(A21),A21,IFERROR(IF(VALUE(LEFT(D21,FIND("/",D21)-1))&gt;1700,DATE(VALUE(LEFT(D21,FIND("/",D21)-1)),VALUE(LEFT(MID(D21,FIND("/",D21)+1,20),FIND("/",MID(D21,FIND("/",D21)+1,20))-1)),VALUE(MID(MID(D21,FIND("/",D21)+1,20),FIND("/",MID(D21,FIND("/",D21)+1,20))+1,20))),INDEX(cal!$B$2:$B$52,MATCH(VALUE(LEFT(D21,FIND("/",D21)-1)),cal!$A$2:$A$52,0))+IF(VALUE(LEFT(MID(D21,FIND("/",D21)+1,20),FIND("/",MID(D21,FIND("/",D21)+1,20))-1))&lt;=6,(VALUE(LEFT(MID(D21,FIND("/",D21)+1,20),FIND("/",MID(D21,FIND("/",D21)+1,20))-1))-1)*31,186+(VALUE(LEFT(MID(D21,FIND("/",D21)+1,20),FIND("/",MID(D21,FIND("/",D21)+1,20))-1))-7)*30)+VALUE(MID(MID(D21,FIND("/",D21)+1,20),FIND("/",MID(D21,FIND("/",D21)+1,20))+1,20))-1),"")))),0)</f>
        <v/>
      </c>
    </row>
    <row r="22">
      <c r="A22" s="14" t="n"/>
      <c r="B22" s="4" t="n"/>
      <c r="D22">
        <f>IF(ISNUMBER(A22),"",SUBSTITUTE(SUBSTITUTE(SUBSTITUTE(SUBSTITUTE(SUBSTITUTE(SUBSTITUTE(SUBSTITUTE(SUBSTITUTE(SUBSTITUTE(SUBSTITUTE(SUBSTITUTE(SUBSTITUTE(TRIM(A22&amp;""),"۰","0"),"۱","1"),"۲","2"),"۳","3"),"۴","4"),"۵","5"),"۶","6"),"۷","7"),"۸","8"),"۹","9"),"-","/"),".","/"))</f>
        <v/>
      </c>
      <c r="E22">
        <f>IFERROR(--(IF(A22="","",IF(ISNUMBER(A22),A22,IFERROR(IF(VALUE(LEFT(D22,FIND("/",D22)-1))&gt;1700,DATE(VALUE(LEFT(D22,FIND("/",D22)-1)),VALUE(LEFT(MID(D22,FIND("/",D22)+1,20),FIND("/",MID(D22,FIND("/",D22)+1,20))-1)),VALUE(MID(MID(D22,FIND("/",D22)+1,20),FIND("/",MID(D22,FIND("/",D22)+1,20))+1,20))),INDEX(cal!$B$2:$B$52,MATCH(VALUE(LEFT(D22,FIND("/",D22)-1)),cal!$A$2:$A$52,0))+IF(VALUE(LEFT(MID(D22,FIND("/",D22)+1,20),FIND("/",MID(D22,FIND("/",D22)+1,20))-1))&lt;=6,(VALUE(LEFT(MID(D22,FIND("/",D22)+1,20),FIND("/",MID(D22,FIND("/",D22)+1,20))-1))-1)*31,186+(VALUE(LEFT(MID(D22,FIND("/",D22)+1,20),FIND("/",MID(D22,FIND("/",D22)+1,20))-1))-7)*30)+VALUE(MID(MID(D22,FIND("/",D22)+1,20),FIND("/",MID(D22,FIND("/",D22)+1,20))+1,20))-1),"")))),0)</f>
        <v/>
      </c>
    </row>
    <row r="23">
      <c r="A23" s="14" t="n"/>
      <c r="B23" s="4" t="n"/>
      <c r="D23">
        <f>IF(ISNUMBER(A23),"",SUBSTITUTE(SUBSTITUTE(SUBSTITUTE(SUBSTITUTE(SUBSTITUTE(SUBSTITUTE(SUBSTITUTE(SUBSTITUTE(SUBSTITUTE(SUBSTITUTE(SUBSTITUTE(SUBSTITUTE(TRIM(A23&amp;""),"۰","0"),"۱","1"),"۲","2"),"۳","3"),"۴","4"),"۵","5"),"۶","6"),"۷","7"),"۸","8"),"۹","9"),"-","/"),".","/"))</f>
        <v/>
      </c>
      <c r="E23">
        <f>IFERROR(--(IF(A23="","",IF(ISNUMBER(A23),A23,IFERROR(IF(VALUE(LEFT(D23,FIND("/",D23)-1))&gt;1700,DATE(VALUE(LEFT(D23,FIND("/",D23)-1)),VALUE(LEFT(MID(D23,FIND("/",D23)+1,20),FIND("/",MID(D23,FIND("/",D23)+1,20))-1)),VALUE(MID(MID(D23,FIND("/",D23)+1,20),FIND("/",MID(D23,FIND("/",D23)+1,20))+1,20))),INDEX(cal!$B$2:$B$52,MATCH(VALUE(LEFT(D23,FIND("/",D23)-1)),cal!$A$2:$A$52,0))+IF(VALUE(LEFT(MID(D23,FIND("/",D23)+1,20),FIND("/",MID(D23,FIND("/",D23)+1,20))-1))&lt;=6,(VALUE(LEFT(MID(D23,FIND("/",D23)+1,20),FIND("/",MID(D23,FIND("/",D23)+1,20))-1))-1)*31,186+(VALUE(LEFT(MID(D23,FIND("/",D23)+1,20),FIND("/",MID(D23,FIND("/",D23)+1,20))-1))-7)*30)+VALUE(MID(MID(D23,FIND("/",D23)+1,20),FIND("/",MID(D23,FIND("/",D23)+1,20))+1,20))-1),"")))),0)</f>
        <v/>
      </c>
    </row>
    <row r="24">
      <c r="A24" s="14" t="n"/>
      <c r="B24" s="4" t="n"/>
      <c r="D24">
        <f>IF(ISNUMBER(A24),"",SUBSTITUTE(SUBSTITUTE(SUBSTITUTE(SUBSTITUTE(SUBSTITUTE(SUBSTITUTE(SUBSTITUTE(SUBSTITUTE(SUBSTITUTE(SUBSTITUTE(SUBSTITUTE(SUBSTITUTE(TRIM(A24&amp;""),"۰","0"),"۱","1"),"۲","2"),"۳","3"),"۴","4"),"۵","5"),"۶","6"),"۷","7"),"۸","8"),"۹","9"),"-","/"),".","/"))</f>
        <v/>
      </c>
      <c r="E24">
        <f>IFERROR(--(IF(A24="","",IF(ISNUMBER(A24),A24,IFERROR(IF(VALUE(LEFT(D24,FIND("/",D24)-1))&gt;1700,DATE(VALUE(LEFT(D24,FIND("/",D24)-1)),VALUE(LEFT(MID(D24,FIND("/",D24)+1,20),FIND("/",MID(D24,FIND("/",D24)+1,20))-1)),VALUE(MID(MID(D24,FIND("/",D24)+1,20),FIND("/",MID(D24,FIND("/",D24)+1,20))+1,20))),INDEX(cal!$B$2:$B$52,MATCH(VALUE(LEFT(D24,FIND("/",D24)-1)),cal!$A$2:$A$52,0))+IF(VALUE(LEFT(MID(D24,FIND("/",D24)+1,20),FIND("/",MID(D24,FIND("/",D24)+1,20))-1))&lt;=6,(VALUE(LEFT(MID(D24,FIND("/",D24)+1,20),FIND("/",MID(D24,FIND("/",D24)+1,20))-1))-1)*31,186+(VALUE(LEFT(MID(D24,FIND("/",D24)+1,20),FIND("/",MID(D24,FIND("/",D24)+1,20))-1))-7)*30)+VALUE(MID(MID(D24,FIND("/",D24)+1,20),FIND("/",MID(D24,FIND("/",D24)+1,20))+1,20))-1),"")))),0)</f>
        <v/>
      </c>
    </row>
    <row r="25">
      <c r="A25" s="14" t="n"/>
      <c r="B25" s="4" t="n"/>
      <c r="D25">
        <f>IF(ISNUMBER(A25),"",SUBSTITUTE(SUBSTITUTE(SUBSTITUTE(SUBSTITUTE(SUBSTITUTE(SUBSTITUTE(SUBSTITUTE(SUBSTITUTE(SUBSTITUTE(SUBSTITUTE(SUBSTITUTE(SUBSTITUTE(TRIM(A25&amp;""),"۰","0"),"۱","1"),"۲","2"),"۳","3"),"۴","4"),"۵","5"),"۶","6"),"۷","7"),"۸","8"),"۹","9"),"-","/"),".","/"))</f>
        <v/>
      </c>
      <c r="E25">
        <f>IFERROR(--(IF(A25="","",IF(ISNUMBER(A25),A25,IFERROR(IF(VALUE(LEFT(D25,FIND("/",D25)-1))&gt;1700,DATE(VALUE(LEFT(D25,FIND("/",D25)-1)),VALUE(LEFT(MID(D25,FIND("/",D25)+1,20),FIND("/",MID(D25,FIND("/",D25)+1,20))-1)),VALUE(MID(MID(D25,FIND("/",D25)+1,20),FIND("/",MID(D25,FIND("/",D25)+1,20))+1,20))),INDEX(cal!$B$2:$B$52,MATCH(VALUE(LEFT(D25,FIND("/",D25)-1)),cal!$A$2:$A$52,0))+IF(VALUE(LEFT(MID(D25,FIND("/",D25)+1,20),FIND("/",MID(D25,FIND("/",D25)+1,20))-1))&lt;=6,(VALUE(LEFT(MID(D25,FIND("/",D25)+1,20),FIND("/",MID(D25,FIND("/",D25)+1,20))-1))-1)*31,186+(VALUE(LEFT(MID(D25,FIND("/",D25)+1,20),FIND("/",MID(D25,FIND("/",D25)+1,20))-1))-7)*30)+VALUE(MID(MID(D25,FIND("/",D25)+1,20),FIND("/",MID(D25,FIND("/",D25)+1,20))+1,20))-1),"")))),0)</f>
        <v/>
      </c>
    </row>
    <row r="26">
      <c r="A26" s="14" t="n"/>
      <c r="B26" s="4" t="n"/>
      <c r="D26">
        <f>IF(ISNUMBER(A26),"",SUBSTITUTE(SUBSTITUTE(SUBSTITUTE(SUBSTITUTE(SUBSTITUTE(SUBSTITUTE(SUBSTITUTE(SUBSTITUTE(SUBSTITUTE(SUBSTITUTE(SUBSTITUTE(SUBSTITUTE(TRIM(A26&amp;""),"۰","0"),"۱","1"),"۲","2"),"۳","3"),"۴","4"),"۵","5"),"۶","6"),"۷","7"),"۸","8"),"۹","9"),"-","/"),".","/"))</f>
        <v/>
      </c>
      <c r="E26">
        <f>IFERROR(--(IF(A26="","",IF(ISNUMBER(A26),A26,IFERROR(IF(VALUE(LEFT(D26,FIND("/",D26)-1))&gt;1700,DATE(VALUE(LEFT(D26,FIND("/",D26)-1)),VALUE(LEFT(MID(D26,FIND("/",D26)+1,20),FIND("/",MID(D26,FIND("/",D26)+1,20))-1)),VALUE(MID(MID(D26,FIND("/",D26)+1,20),FIND("/",MID(D26,FIND("/",D26)+1,20))+1,20))),INDEX(cal!$B$2:$B$52,MATCH(VALUE(LEFT(D26,FIND("/",D26)-1)),cal!$A$2:$A$52,0))+IF(VALUE(LEFT(MID(D26,FIND("/",D26)+1,20),FIND("/",MID(D26,FIND("/",D26)+1,20))-1))&lt;=6,(VALUE(LEFT(MID(D26,FIND("/",D26)+1,20),FIND("/",MID(D26,FIND("/",D26)+1,20))-1))-1)*31,186+(VALUE(LEFT(MID(D26,FIND("/",D26)+1,20),FIND("/",MID(D26,FIND("/",D26)+1,20))-1))-7)*30)+VALUE(MID(MID(D26,FIND("/",D26)+1,20),FIND("/",MID(D26,FIND("/",D26)+1,20))+1,20))-1),"")))),0)</f>
        <v/>
      </c>
    </row>
    <row r="27">
      <c r="A27" s="14" t="n"/>
      <c r="B27" s="4" t="n"/>
      <c r="D27">
        <f>IF(ISNUMBER(A27),"",SUBSTITUTE(SUBSTITUTE(SUBSTITUTE(SUBSTITUTE(SUBSTITUTE(SUBSTITUTE(SUBSTITUTE(SUBSTITUTE(SUBSTITUTE(SUBSTITUTE(SUBSTITUTE(SUBSTITUTE(TRIM(A27&amp;""),"۰","0"),"۱","1"),"۲","2"),"۳","3"),"۴","4"),"۵","5"),"۶","6"),"۷","7"),"۸","8"),"۹","9"),"-","/"),".","/"))</f>
        <v/>
      </c>
      <c r="E27">
        <f>IFERROR(--(IF(A27="","",IF(ISNUMBER(A27),A27,IFERROR(IF(VALUE(LEFT(D27,FIND("/",D27)-1))&gt;1700,DATE(VALUE(LEFT(D27,FIND("/",D27)-1)),VALUE(LEFT(MID(D27,FIND("/",D27)+1,20),FIND("/",MID(D27,FIND("/",D27)+1,20))-1)),VALUE(MID(MID(D27,FIND("/",D27)+1,20),FIND("/",MID(D27,FIND("/",D27)+1,20))+1,20))),INDEX(cal!$B$2:$B$52,MATCH(VALUE(LEFT(D27,FIND("/",D27)-1)),cal!$A$2:$A$52,0))+IF(VALUE(LEFT(MID(D27,FIND("/",D27)+1,20),FIND("/",MID(D27,FIND("/",D27)+1,20))-1))&lt;=6,(VALUE(LEFT(MID(D27,FIND("/",D27)+1,20),FIND("/",MID(D27,FIND("/",D27)+1,20))-1))-1)*31,186+(VALUE(LEFT(MID(D27,FIND("/",D27)+1,20),FIND("/",MID(D27,FIND("/",D27)+1,20))-1))-7)*30)+VALUE(MID(MID(D27,FIND("/",D27)+1,20),FIND("/",MID(D27,FIND("/",D27)+1,20))+1,20))-1),"")))),0)</f>
        <v/>
      </c>
    </row>
    <row r="28">
      <c r="A28" s="14" t="n"/>
      <c r="B28" s="4" t="n"/>
      <c r="D28">
        <f>IF(ISNUMBER(A28),"",SUBSTITUTE(SUBSTITUTE(SUBSTITUTE(SUBSTITUTE(SUBSTITUTE(SUBSTITUTE(SUBSTITUTE(SUBSTITUTE(SUBSTITUTE(SUBSTITUTE(SUBSTITUTE(SUBSTITUTE(TRIM(A28&amp;""),"۰","0"),"۱","1"),"۲","2"),"۳","3"),"۴","4"),"۵","5"),"۶","6"),"۷","7"),"۸","8"),"۹","9"),"-","/"),".","/"))</f>
        <v/>
      </c>
      <c r="E28">
        <f>IFERROR(--(IF(A28="","",IF(ISNUMBER(A28),A28,IFERROR(IF(VALUE(LEFT(D28,FIND("/",D28)-1))&gt;1700,DATE(VALUE(LEFT(D28,FIND("/",D28)-1)),VALUE(LEFT(MID(D28,FIND("/",D28)+1,20),FIND("/",MID(D28,FIND("/",D28)+1,20))-1)),VALUE(MID(MID(D28,FIND("/",D28)+1,20),FIND("/",MID(D28,FIND("/",D28)+1,20))+1,20))),INDEX(cal!$B$2:$B$52,MATCH(VALUE(LEFT(D28,FIND("/",D28)-1)),cal!$A$2:$A$52,0))+IF(VALUE(LEFT(MID(D28,FIND("/",D28)+1,20),FIND("/",MID(D28,FIND("/",D28)+1,20))-1))&lt;=6,(VALUE(LEFT(MID(D28,FIND("/",D28)+1,20),FIND("/",MID(D28,FIND("/",D28)+1,20))-1))-1)*31,186+(VALUE(LEFT(MID(D28,FIND("/",D28)+1,20),FIND("/",MID(D28,FIND("/",D28)+1,20))-1))-7)*30)+VALUE(MID(MID(D28,FIND("/",D28)+1,20),FIND("/",MID(D28,FIND("/",D28)+1,20))+1,20))-1),"")))),0)</f>
        <v/>
      </c>
    </row>
    <row r="29">
      <c r="A29" s="14" t="n"/>
      <c r="B29" s="4" t="n"/>
      <c r="D29">
        <f>IF(ISNUMBER(A29),"",SUBSTITUTE(SUBSTITUTE(SUBSTITUTE(SUBSTITUTE(SUBSTITUTE(SUBSTITUTE(SUBSTITUTE(SUBSTITUTE(SUBSTITUTE(SUBSTITUTE(SUBSTITUTE(SUBSTITUTE(TRIM(A29&amp;""),"۰","0"),"۱","1"),"۲","2"),"۳","3"),"۴","4"),"۵","5"),"۶","6"),"۷","7"),"۸","8"),"۹","9"),"-","/"),".","/"))</f>
        <v/>
      </c>
      <c r="E29">
        <f>IFERROR(--(IF(A29="","",IF(ISNUMBER(A29),A29,IFERROR(IF(VALUE(LEFT(D29,FIND("/",D29)-1))&gt;1700,DATE(VALUE(LEFT(D29,FIND("/",D29)-1)),VALUE(LEFT(MID(D29,FIND("/",D29)+1,20),FIND("/",MID(D29,FIND("/",D29)+1,20))-1)),VALUE(MID(MID(D29,FIND("/",D29)+1,20),FIND("/",MID(D29,FIND("/",D29)+1,20))+1,20))),INDEX(cal!$B$2:$B$52,MATCH(VALUE(LEFT(D29,FIND("/",D29)-1)),cal!$A$2:$A$52,0))+IF(VALUE(LEFT(MID(D29,FIND("/",D29)+1,20),FIND("/",MID(D29,FIND("/",D29)+1,20))-1))&lt;=6,(VALUE(LEFT(MID(D29,FIND("/",D29)+1,20),FIND("/",MID(D29,FIND("/",D29)+1,20))-1))-1)*31,186+(VALUE(LEFT(MID(D29,FIND("/",D29)+1,20),FIND("/",MID(D29,FIND("/",D29)+1,20))-1))-7)*30)+VALUE(MID(MID(D29,FIND("/",D29)+1,20),FIND("/",MID(D29,FIND("/",D29)+1,20))+1,20))-1),"")))),0)</f>
        <v/>
      </c>
    </row>
    <row r="30">
      <c r="A30" s="14" t="n"/>
      <c r="B30" s="4" t="n"/>
      <c r="D30">
        <f>IF(ISNUMBER(A30),"",SUBSTITUTE(SUBSTITUTE(SUBSTITUTE(SUBSTITUTE(SUBSTITUTE(SUBSTITUTE(SUBSTITUTE(SUBSTITUTE(SUBSTITUTE(SUBSTITUTE(SUBSTITUTE(SUBSTITUTE(TRIM(A30&amp;""),"۰","0"),"۱","1"),"۲","2"),"۳","3"),"۴","4"),"۵","5"),"۶","6"),"۷","7"),"۸","8"),"۹","9"),"-","/"),".","/"))</f>
        <v/>
      </c>
      <c r="E30">
        <f>IFERROR(--(IF(A30="","",IF(ISNUMBER(A30),A30,IFERROR(IF(VALUE(LEFT(D30,FIND("/",D30)-1))&gt;1700,DATE(VALUE(LEFT(D30,FIND("/",D30)-1)),VALUE(LEFT(MID(D30,FIND("/",D30)+1,20),FIND("/",MID(D30,FIND("/",D30)+1,20))-1)),VALUE(MID(MID(D30,FIND("/",D30)+1,20),FIND("/",MID(D30,FIND("/",D30)+1,20))+1,20))),INDEX(cal!$B$2:$B$52,MATCH(VALUE(LEFT(D30,FIND("/",D30)-1)),cal!$A$2:$A$52,0))+IF(VALUE(LEFT(MID(D30,FIND("/",D30)+1,20),FIND("/",MID(D30,FIND("/",D30)+1,20))-1))&lt;=6,(VALUE(LEFT(MID(D30,FIND("/",D30)+1,20),FIND("/",MID(D30,FIND("/",D30)+1,20))-1))-1)*31,186+(VALUE(LEFT(MID(D30,FIND("/",D30)+1,20),FIND("/",MID(D30,FIND("/",D30)+1,20))-1))-7)*30)+VALUE(MID(MID(D30,FIND("/",D30)+1,20),FIND("/",MID(D30,FIND("/",D30)+1,20))+1,20))-1),"")))),0)</f>
        <v/>
      </c>
    </row>
    <row r="31">
      <c r="A31" s="14" t="n"/>
      <c r="B31" s="4" t="n"/>
      <c r="D31">
        <f>IF(ISNUMBER(A31),"",SUBSTITUTE(SUBSTITUTE(SUBSTITUTE(SUBSTITUTE(SUBSTITUTE(SUBSTITUTE(SUBSTITUTE(SUBSTITUTE(SUBSTITUTE(SUBSTITUTE(SUBSTITUTE(SUBSTITUTE(TRIM(A31&amp;""),"۰","0"),"۱","1"),"۲","2"),"۳","3"),"۴","4"),"۵","5"),"۶","6"),"۷","7"),"۸","8"),"۹","9"),"-","/"),".","/"))</f>
        <v/>
      </c>
      <c r="E31">
        <f>IFERROR(--(IF(A31="","",IF(ISNUMBER(A31),A31,IFERROR(IF(VALUE(LEFT(D31,FIND("/",D31)-1))&gt;1700,DATE(VALUE(LEFT(D31,FIND("/",D31)-1)),VALUE(LEFT(MID(D31,FIND("/",D31)+1,20),FIND("/",MID(D31,FIND("/",D31)+1,20))-1)),VALUE(MID(MID(D31,FIND("/",D31)+1,20),FIND("/",MID(D31,FIND("/",D31)+1,20))+1,20))),INDEX(cal!$B$2:$B$52,MATCH(VALUE(LEFT(D31,FIND("/",D31)-1)),cal!$A$2:$A$52,0))+IF(VALUE(LEFT(MID(D31,FIND("/",D31)+1,20),FIND("/",MID(D31,FIND("/",D31)+1,20))-1))&lt;=6,(VALUE(LEFT(MID(D31,FIND("/",D31)+1,20),FIND("/",MID(D31,FIND("/",D31)+1,20))-1))-1)*31,186+(VALUE(LEFT(MID(D31,FIND("/",D31)+1,20),FIND("/",MID(D31,FIND("/",D31)+1,20))-1))-7)*30)+VALUE(MID(MID(D31,FIND("/",D31)+1,20),FIND("/",MID(D31,FIND("/",D31)+1,20))+1,20))-1),"")))),0)</f>
        <v/>
      </c>
    </row>
    <row r="32">
      <c r="A32" s="14" t="n"/>
      <c r="B32" s="4" t="n"/>
      <c r="D32">
        <f>IF(ISNUMBER(A32),"",SUBSTITUTE(SUBSTITUTE(SUBSTITUTE(SUBSTITUTE(SUBSTITUTE(SUBSTITUTE(SUBSTITUTE(SUBSTITUTE(SUBSTITUTE(SUBSTITUTE(SUBSTITUTE(SUBSTITUTE(TRIM(A32&amp;""),"۰","0"),"۱","1"),"۲","2"),"۳","3"),"۴","4"),"۵","5"),"۶","6"),"۷","7"),"۸","8"),"۹","9"),"-","/"),".","/"))</f>
        <v/>
      </c>
      <c r="E32">
        <f>IFERROR(--(IF(A32="","",IF(ISNUMBER(A32),A32,IFERROR(IF(VALUE(LEFT(D32,FIND("/",D32)-1))&gt;1700,DATE(VALUE(LEFT(D32,FIND("/",D32)-1)),VALUE(LEFT(MID(D32,FIND("/",D32)+1,20),FIND("/",MID(D32,FIND("/",D32)+1,20))-1)),VALUE(MID(MID(D32,FIND("/",D32)+1,20),FIND("/",MID(D32,FIND("/",D32)+1,20))+1,20))),INDEX(cal!$B$2:$B$52,MATCH(VALUE(LEFT(D32,FIND("/",D32)-1)),cal!$A$2:$A$52,0))+IF(VALUE(LEFT(MID(D32,FIND("/",D32)+1,20),FIND("/",MID(D32,FIND("/",D32)+1,20))-1))&lt;=6,(VALUE(LEFT(MID(D32,FIND("/",D32)+1,20),FIND("/",MID(D32,FIND("/",D32)+1,20))-1))-1)*31,186+(VALUE(LEFT(MID(D32,FIND("/",D32)+1,20),FIND("/",MID(D32,FIND("/",D32)+1,20))-1))-7)*30)+VALUE(MID(MID(D32,FIND("/",D32)+1,20),FIND("/",MID(D32,FIND("/",D32)+1,20))+1,20))-1),"")))),0)</f>
        <v/>
      </c>
    </row>
    <row r="33">
      <c r="A33" s="14" t="n"/>
      <c r="B33" s="4" t="n"/>
      <c r="D33">
        <f>IF(ISNUMBER(A33),"",SUBSTITUTE(SUBSTITUTE(SUBSTITUTE(SUBSTITUTE(SUBSTITUTE(SUBSTITUTE(SUBSTITUTE(SUBSTITUTE(SUBSTITUTE(SUBSTITUTE(SUBSTITUTE(SUBSTITUTE(TRIM(A33&amp;""),"۰","0"),"۱","1"),"۲","2"),"۳","3"),"۴","4"),"۵","5"),"۶","6"),"۷","7"),"۸","8"),"۹","9"),"-","/"),".","/"))</f>
        <v/>
      </c>
      <c r="E33">
        <f>IFERROR(--(IF(A33="","",IF(ISNUMBER(A33),A33,IFERROR(IF(VALUE(LEFT(D33,FIND("/",D33)-1))&gt;1700,DATE(VALUE(LEFT(D33,FIND("/",D33)-1)),VALUE(LEFT(MID(D33,FIND("/",D33)+1,20),FIND("/",MID(D33,FIND("/",D33)+1,20))-1)),VALUE(MID(MID(D33,FIND("/",D33)+1,20),FIND("/",MID(D33,FIND("/",D33)+1,20))+1,20))),INDEX(cal!$B$2:$B$52,MATCH(VALUE(LEFT(D33,FIND("/",D33)-1)),cal!$A$2:$A$52,0))+IF(VALUE(LEFT(MID(D33,FIND("/",D33)+1,20),FIND("/",MID(D33,FIND("/",D33)+1,20))-1))&lt;=6,(VALUE(LEFT(MID(D33,FIND("/",D33)+1,20),FIND("/",MID(D33,FIND("/",D33)+1,20))-1))-1)*31,186+(VALUE(LEFT(MID(D33,FIND("/",D33)+1,20),FIND("/",MID(D33,FIND("/",D33)+1,20))-1))-7)*30)+VALUE(MID(MID(D33,FIND("/",D33)+1,20),FIND("/",MID(D33,FIND("/",D33)+1,20))+1,20))-1),"")))),0)</f>
        <v/>
      </c>
    </row>
    <row r="34">
      <c r="A34" s="14" t="n"/>
      <c r="B34" s="4" t="n"/>
      <c r="D34">
        <f>IF(ISNUMBER(A34),"",SUBSTITUTE(SUBSTITUTE(SUBSTITUTE(SUBSTITUTE(SUBSTITUTE(SUBSTITUTE(SUBSTITUTE(SUBSTITUTE(SUBSTITUTE(SUBSTITUTE(SUBSTITUTE(SUBSTITUTE(TRIM(A34&amp;""),"۰","0"),"۱","1"),"۲","2"),"۳","3"),"۴","4"),"۵","5"),"۶","6"),"۷","7"),"۸","8"),"۹","9"),"-","/"),".","/"))</f>
        <v/>
      </c>
      <c r="E34">
        <f>IFERROR(--(IF(A34="","",IF(ISNUMBER(A34),A34,IFERROR(IF(VALUE(LEFT(D34,FIND("/",D34)-1))&gt;1700,DATE(VALUE(LEFT(D34,FIND("/",D34)-1)),VALUE(LEFT(MID(D34,FIND("/",D34)+1,20),FIND("/",MID(D34,FIND("/",D34)+1,20))-1)),VALUE(MID(MID(D34,FIND("/",D34)+1,20),FIND("/",MID(D34,FIND("/",D34)+1,20))+1,20))),INDEX(cal!$B$2:$B$52,MATCH(VALUE(LEFT(D34,FIND("/",D34)-1)),cal!$A$2:$A$52,0))+IF(VALUE(LEFT(MID(D34,FIND("/",D34)+1,20),FIND("/",MID(D34,FIND("/",D34)+1,20))-1))&lt;=6,(VALUE(LEFT(MID(D34,FIND("/",D34)+1,20),FIND("/",MID(D34,FIND("/",D34)+1,20))-1))-1)*31,186+(VALUE(LEFT(MID(D34,FIND("/",D34)+1,20),FIND("/",MID(D34,FIND("/",D34)+1,20))-1))-7)*30)+VALUE(MID(MID(D34,FIND("/",D34)+1,20),FIND("/",MID(D34,FIND("/",D34)+1,20))+1,20))-1),"")))),0)</f>
        <v/>
      </c>
    </row>
    <row r="35">
      <c r="A35" s="14" t="n"/>
      <c r="B35" s="4" t="n"/>
      <c r="D35">
        <f>IF(ISNUMBER(A35),"",SUBSTITUTE(SUBSTITUTE(SUBSTITUTE(SUBSTITUTE(SUBSTITUTE(SUBSTITUTE(SUBSTITUTE(SUBSTITUTE(SUBSTITUTE(SUBSTITUTE(SUBSTITUTE(SUBSTITUTE(TRIM(A35&amp;""),"۰","0"),"۱","1"),"۲","2"),"۳","3"),"۴","4"),"۵","5"),"۶","6"),"۷","7"),"۸","8"),"۹","9"),"-","/"),".","/"))</f>
        <v/>
      </c>
      <c r="E35">
        <f>IFERROR(--(IF(A35="","",IF(ISNUMBER(A35),A35,IFERROR(IF(VALUE(LEFT(D35,FIND("/",D35)-1))&gt;1700,DATE(VALUE(LEFT(D35,FIND("/",D35)-1)),VALUE(LEFT(MID(D35,FIND("/",D35)+1,20),FIND("/",MID(D35,FIND("/",D35)+1,20))-1)),VALUE(MID(MID(D35,FIND("/",D35)+1,20),FIND("/",MID(D35,FIND("/",D35)+1,20))+1,20))),INDEX(cal!$B$2:$B$52,MATCH(VALUE(LEFT(D35,FIND("/",D35)-1)),cal!$A$2:$A$52,0))+IF(VALUE(LEFT(MID(D35,FIND("/",D35)+1,20),FIND("/",MID(D35,FIND("/",D35)+1,20))-1))&lt;=6,(VALUE(LEFT(MID(D35,FIND("/",D35)+1,20),FIND("/",MID(D35,FIND("/",D35)+1,20))-1))-1)*31,186+(VALUE(LEFT(MID(D35,FIND("/",D35)+1,20),FIND("/",MID(D35,FIND("/",D35)+1,20))-1))-7)*30)+VALUE(MID(MID(D35,FIND("/",D35)+1,20),FIND("/",MID(D35,FIND("/",D35)+1,20))+1,20))-1),"")))),0)</f>
        <v/>
      </c>
    </row>
    <row r="36">
      <c r="A36" s="14" t="n"/>
      <c r="B36" s="4" t="n"/>
      <c r="D36">
        <f>IF(ISNUMBER(A36),"",SUBSTITUTE(SUBSTITUTE(SUBSTITUTE(SUBSTITUTE(SUBSTITUTE(SUBSTITUTE(SUBSTITUTE(SUBSTITUTE(SUBSTITUTE(SUBSTITUTE(SUBSTITUTE(SUBSTITUTE(TRIM(A36&amp;""),"۰","0"),"۱","1"),"۲","2"),"۳","3"),"۴","4"),"۵","5"),"۶","6"),"۷","7"),"۸","8"),"۹","9"),"-","/"),".","/"))</f>
        <v/>
      </c>
      <c r="E36">
        <f>IFERROR(--(IF(A36="","",IF(ISNUMBER(A36),A36,IFERROR(IF(VALUE(LEFT(D36,FIND("/",D36)-1))&gt;1700,DATE(VALUE(LEFT(D36,FIND("/",D36)-1)),VALUE(LEFT(MID(D36,FIND("/",D36)+1,20),FIND("/",MID(D36,FIND("/",D36)+1,20))-1)),VALUE(MID(MID(D36,FIND("/",D36)+1,20),FIND("/",MID(D36,FIND("/",D36)+1,20))+1,20))),INDEX(cal!$B$2:$B$52,MATCH(VALUE(LEFT(D36,FIND("/",D36)-1)),cal!$A$2:$A$52,0))+IF(VALUE(LEFT(MID(D36,FIND("/",D36)+1,20),FIND("/",MID(D36,FIND("/",D36)+1,20))-1))&lt;=6,(VALUE(LEFT(MID(D36,FIND("/",D36)+1,20),FIND("/",MID(D36,FIND("/",D36)+1,20))-1))-1)*31,186+(VALUE(LEFT(MID(D36,FIND("/",D36)+1,20),FIND("/",MID(D36,FIND("/",D36)+1,20))-1))-7)*30)+VALUE(MID(MID(D36,FIND("/",D36)+1,20),FIND("/",MID(D36,FIND("/",D36)+1,20))+1,20))-1),"")))),0)</f>
        <v/>
      </c>
    </row>
    <row r="37">
      <c r="A37" s="14" t="n"/>
      <c r="B37" s="4" t="n"/>
      <c r="D37">
        <f>IF(ISNUMBER(A37),"",SUBSTITUTE(SUBSTITUTE(SUBSTITUTE(SUBSTITUTE(SUBSTITUTE(SUBSTITUTE(SUBSTITUTE(SUBSTITUTE(SUBSTITUTE(SUBSTITUTE(SUBSTITUTE(SUBSTITUTE(TRIM(A37&amp;""),"۰","0"),"۱","1"),"۲","2"),"۳","3"),"۴","4"),"۵","5"),"۶","6"),"۷","7"),"۸","8"),"۹","9"),"-","/"),".","/"))</f>
        <v/>
      </c>
      <c r="E37">
        <f>IFERROR(--(IF(A37="","",IF(ISNUMBER(A37),A37,IFERROR(IF(VALUE(LEFT(D37,FIND("/",D37)-1))&gt;1700,DATE(VALUE(LEFT(D37,FIND("/",D37)-1)),VALUE(LEFT(MID(D37,FIND("/",D37)+1,20),FIND("/",MID(D37,FIND("/",D37)+1,20))-1)),VALUE(MID(MID(D37,FIND("/",D37)+1,20),FIND("/",MID(D37,FIND("/",D37)+1,20))+1,20))),INDEX(cal!$B$2:$B$52,MATCH(VALUE(LEFT(D37,FIND("/",D37)-1)),cal!$A$2:$A$52,0))+IF(VALUE(LEFT(MID(D37,FIND("/",D37)+1,20),FIND("/",MID(D37,FIND("/",D37)+1,20))-1))&lt;=6,(VALUE(LEFT(MID(D37,FIND("/",D37)+1,20),FIND("/",MID(D37,FIND("/",D37)+1,20))-1))-1)*31,186+(VALUE(LEFT(MID(D37,FIND("/",D37)+1,20),FIND("/",MID(D37,FIND("/",D37)+1,20))-1))-7)*30)+VALUE(MID(MID(D37,FIND("/",D37)+1,20),FIND("/",MID(D37,FIND("/",D37)+1,20))+1,20))-1),"")))),0)</f>
        <v/>
      </c>
    </row>
    <row r="38">
      <c r="A38" s="14" t="n"/>
      <c r="B38" s="4" t="n"/>
      <c r="D38">
        <f>IF(ISNUMBER(A38),"",SUBSTITUTE(SUBSTITUTE(SUBSTITUTE(SUBSTITUTE(SUBSTITUTE(SUBSTITUTE(SUBSTITUTE(SUBSTITUTE(SUBSTITUTE(SUBSTITUTE(SUBSTITUTE(SUBSTITUTE(TRIM(A38&amp;""),"۰","0"),"۱","1"),"۲","2"),"۳","3"),"۴","4"),"۵","5"),"۶","6"),"۷","7"),"۸","8"),"۹","9"),"-","/"),".","/"))</f>
        <v/>
      </c>
      <c r="E38">
        <f>IFERROR(--(IF(A38="","",IF(ISNUMBER(A38),A38,IFERROR(IF(VALUE(LEFT(D38,FIND("/",D38)-1))&gt;1700,DATE(VALUE(LEFT(D38,FIND("/",D38)-1)),VALUE(LEFT(MID(D38,FIND("/",D38)+1,20),FIND("/",MID(D38,FIND("/",D38)+1,20))-1)),VALUE(MID(MID(D38,FIND("/",D38)+1,20),FIND("/",MID(D38,FIND("/",D38)+1,20))+1,20))),INDEX(cal!$B$2:$B$52,MATCH(VALUE(LEFT(D38,FIND("/",D38)-1)),cal!$A$2:$A$52,0))+IF(VALUE(LEFT(MID(D38,FIND("/",D38)+1,20),FIND("/",MID(D38,FIND("/",D38)+1,20))-1))&lt;=6,(VALUE(LEFT(MID(D38,FIND("/",D38)+1,20),FIND("/",MID(D38,FIND("/",D38)+1,20))-1))-1)*31,186+(VALUE(LEFT(MID(D38,FIND("/",D38)+1,20),FIND("/",MID(D38,FIND("/",D38)+1,20))-1))-7)*30)+VALUE(MID(MID(D38,FIND("/",D38)+1,20),FIND("/",MID(D38,FIND("/",D38)+1,20))+1,20))-1),"")))),0)</f>
        <v/>
      </c>
    </row>
    <row r="39">
      <c r="A39" s="14" t="n"/>
      <c r="B39" s="4" t="n"/>
      <c r="D39">
        <f>IF(ISNUMBER(A39),"",SUBSTITUTE(SUBSTITUTE(SUBSTITUTE(SUBSTITUTE(SUBSTITUTE(SUBSTITUTE(SUBSTITUTE(SUBSTITUTE(SUBSTITUTE(SUBSTITUTE(SUBSTITUTE(SUBSTITUTE(TRIM(A39&amp;""),"۰","0"),"۱","1"),"۲","2"),"۳","3"),"۴","4"),"۵","5"),"۶","6"),"۷","7"),"۸","8"),"۹","9"),"-","/"),".","/"))</f>
        <v/>
      </c>
      <c r="E39">
        <f>IFERROR(--(IF(A39="","",IF(ISNUMBER(A39),A39,IFERROR(IF(VALUE(LEFT(D39,FIND("/",D39)-1))&gt;1700,DATE(VALUE(LEFT(D39,FIND("/",D39)-1)),VALUE(LEFT(MID(D39,FIND("/",D39)+1,20),FIND("/",MID(D39,FIND("/",D39)+1,20))-1)),VALUE(MID(MID(D39,FIND("/",D39)+1,20),FIND("/",MID(D39,FIND("/",D39)+1,20))+1,20))),INDEX(cal!$B$2:$B$52,MATCH(VALUE(LEFT(D39,FIND("/",D39)-1)),cal!$A$2:$A$52,0))+IF(VALUE(LEFT(MID(D39,FIND("/",D39)+1,20),FIND("/",MID(D39,FIND("/",D39)+1,20))-1))&lt;=6,(VALUE(LEFT(MID(D39,FIND("/",D39)+1,20),FIND("/",MID(D39,FIND("/",D39)+1,20))-1))-1)*31,186+(VALUE(LEFT(MID(D39,FIND("/",D39)+1,20),FIND("/",MID(D39,FIND("/",D39)+1,20))-1))-7)*30)+VALUE(MID(MID(D39,FIND("/",D39)+1,20),FIND("/",MID(D39,FIND("/",D39)+1,20))+1,20))-1),"")))),0)</f>
        <v/>
      </c>
    </row>
    <row r="40">
      <c r="A40" s="14" t="n"/>
      <c r="B40" s="4" t="n"/>
      <c r="D40">
        <f>IF(ISNUMBER(A40),"",SUBSTITUTE(SUBSTITUTE(SUBSTITUTE(SUBSTITUTE(SUBSTITUTE(SUBSTITUTE(SUBSTITUTE(SUBSTITUTE(SUBSTITUTE(SUBSTITUTE(SUBSTITUTE(SUBSTITUTE(TRIM(A40&amp;""),"۰","0"),"۱","1"),"۲","2"),"۳","3"),"۴","4"),"۵","5"),"۶","6"),"۷","7"),"۸","8"),"۹","9"),"-","/"),".","/"))</f>
        <v/>
      </c>
      <c r="E40">
        <f>IFERROR(--(IF(A40="","",IF(ISNUMBER(A40),A40,IFERROR(IF(VALUE(LEFT(D40,FIND("/",D40)-1))&gt;1700,DATE(VALUE(LEFT(D40,FIND("/",D40)-1)),VALUE(LEFT(MID(D40,FIND("/",D40)+1,20),FIND("/",MID(D40,FIND("/",D40)+1,20))-1)),VALUE(MID(MID(D40,FIND("/",D40)+1,20),FIND("/",MID(D40,FIND("/",D40)+1,20))+1,20))),INDEX(cal!$B$2:$B$52,MATCH(VALUE(LEFT(D40,FIND("/",D40)-1)),cal!$A$2:$A$52,0))+IF(VALUE(LEFT(MID(D40,FIND("/",D40)+1,20),FIND("/",MID(D40,FIND("/",D40)+1,20))-1))&lt;=6,(VALUE(LEFT(MID(D40,FIND("/",D40)+1,20),FIND("/",MID(D40,FIND("/",D40)+1,20))-1))-1)*31,186+(VALUE(LEFT(MID(D40,FIND("/",D40)+1,20),FIND("/",MID(D40,FIND("/",D40)+1,20))-1))-7)*30)+VALUE(MID(MID(D40,FIND("/",D40)+1,20),FIND("/",MID(D40,FIND("/",D40)+1,20))+1,20))-1),"")))),0)</f>
        <v/>
      </c>
    </row>
    <row r="41">
      <c r="A41" s="14" t="n"/>
      <c r="B41" s="4" t="n"/>
      <c r="D41">
        <f>IF(ISNUMBER(A41),"",SUBSTITUTE(SUBSTITUTE(SUBSTITUTE(SUBSTITUTE(SUBSTITUTE(SUBSTITUTE(SUBSTITUTE(SUBSTITUTE(SUBSTITUTE(SUBSTITUTE(SUBSTITUTE(SUBSTITUTE(TRIM(A41&amp;""),"۰","0"),"۱","1"),"۲","2"),"۳","3"),"۴","4"),"۵","5"),"۶","6"),"۷","7"),"۸","8"),"۹","9"),"-","/"),".","/"))</f>
        <v/>
      </c>
      <c r="E41">
        <f>IFERROR(--(IF(A41="","",IF(ISNUMBER(A41),A41,IFERROR(IF(VALUE(LEFT(D41,FIND("/",D41)-1))&gt;1700,DATE(VALUE(LEFT(D41,FIND("/",D41)-1)),VALUE(LEFT(MID(D41,FIND("/",D41)+1,20),FIND("/",MID(D41,FIND("/",D41)+1,20))-1)),VALUE(MID(MID(D41,FIND("/",D41)+1,20),FIND("/",MID(D41,FIND("/",D41)+1,20))+1,20))),INDEX(cal!$B$2:$B$52,MATCH(VALUE(LEFT(D41,FIND("/",D41)-1)),cal!$A$2:$A$52,0))+IF(VALUE(LEFT(MID(D41,FIND("/",D41)+1,20),FIND("/",MID(D41,FIND("/",D41)+1,20))-1))&lt;=6,(VALUE(LEFT(MID(D41,FIND("/",D41)+1,20),FIND("/",MID(D41,FIND("/",D41)+1,20))-1))-1)*31,186+(VALUE(LEFT(MID(D41,FIND("/",D41)+1,20),FIND("/",MID(D41,FIND("/",D41)+1,20))-1))-7)*30)+VALUE(MID(MID(D41,FIND("/",D41)+1,20),FIND("/",MID(D41,FIND("/",D41)+1,20))+1,20))-1),"")))),0)</f>
        <v/>
      </c>
    </row>
    <row r="42">
      <c r="A42" s="14" t="n"/>
      <c r="B42" s="4" t="n"/>
      <c r="D42">
        <f>IF(ISNUMBER(A42),"",SUBSTITUTE(SUBSTITUTE(SUBSTITUTE(SUBSTITUTE(SUBSTITUTE(SUBSTITUTE(SUBSTITUTE(SUBSTITUTE(SUBSTITUTE(SUBSTITUTE(SUBSTITUTE(SUBSTITUTE(TRIM(A42&amp;""),"۰","0"),"۱","1"),"۲","2"),"۳","3"),"۴","4"),"۵","5"),"۶","6"),"۷","7"),"۸","8"),"۹","9"),"-","/"),".","/"))</f>
        <v/>
      </c>
      <c r="E42">
        <f>IFERROR(--(IF(A42="","",IF(ISNUMBER(A42),A42,IFERROR(IF(VALUE(LEFT(D42,FIND("/",D42)-1))&gt;1700,DATE(VALUE(LEFT(D42,FIND("/",D42)-1)),VALUE(LEFT(MID(D42,FIND("/",D42)+1,20),FIND("/",MID(D42,FIND("/",D42)+1,20))-1)),VALUE(MID(MID(D42,FIND("/",D42)+1,20),FIND("/",MID(D42,FIND("/",D42)+1,20))+1,20))),INDEX(cal!$B$2:$B$52,MATCH(VALUE(LEFT(D42,FIND("/",D42)-1)),cal!$A$2:$A$52,0))+IF(VALUE(LEFT(MID(D42,FIND("/",D42)+1,20),FIND("/",MID(D42,FIND("/",D42)+1,20))-1))&lt;=6,(VALUE(LEFT(MID(D42,FIND("/",D42)+1,20),FIND("/",MID(D42,FIND("/",D42)+1,20))-1))-1)*31,186+(VALUE(LEFT(MID(D42,FIND("/",D42)+1,20),FIND("/",MID(D42,FIND("/",D42)+1,20))-1))-7)*30)+VALUE(MID(MID(D42,FIND("/",D42)+1,20),FIND("/",MID(D42,FIND("/",D42)+1,20))+1,20))-1),"")))),0)</f>
        <v/>
      </c>
    </row>
    <row r="43">
      <c r="A43" s="14" t="n"/>
      <c r="B43" s="4" t="n"/>
      <c r="D43">
        <f>IF(ISNUMBER(A43),"",SUBSTITUTE(SUBSTITUTE(SUBSTITUTE(SUBSTITUTE(SUBSTITUTE(SUBSTITUTE(SUBSTITUTE(SUBSTITUTE(SUBSTITUTE(SUBSTITUTE(SUBSTITUTE(SUBSTITUTE(TRIM(A43&amp;""),"۰","0"),"۱","1"),"۲","2"),"۳","3"),"۴","4"),"۵","5"),"۶","6"),"۷","7"),"۸","8"),"۹","9"),"-","/"),".","/"))</f>
        <v/>
      </c>
      <c r="E43">
        <f>IFERROR(--(IF(A43="","",IF(ISNUMBER(A43),A43,IFERROR(IF(VALUE(LEFT(D43,FIND("/",D43)-1))&gt;1700,DATE(VALUE(LEFT(D43,FIND("/",D43)-1)),VALUE(LEFT(MID(D43,FIND("/",D43)+1,20),FIND("/",MID(D43,FIND("/",D43)+1,20))-1)),VALUE(MID(MID(D43,FIND("/",D43)+1,20),FIND("/",MID(D43,FIND("/",D43)+1,20))+1,20))),INDEX(cal!$B$2:$B$52,MATCH(VALUE(LEFT(D43,FIND("/",D43)-1)),cal!$A$2:$A$52,0))+IF(VALUE(LEFT(MID(D43,FIND("/",D43)+1,20),FIND("/",MID(D43,FIND("/",D43)+1,20))-1))&lt;=6,(VALUE(LEFT(MID(D43,FIND("/",D43)+1,20),FIND("/",MID(D43,FIND("/",D43)+1,20))-1))-1)*31,186+(VALUE(LEFT(MID(D43,FIND("/",D43)+1,20),FIND("/",MID(D43,FIND("/",D43)+1,20))-1))-7)*30)+VALUE(MID(MID(D43,FIND("/",D43)+1,20),FIND("/",MID(D43,FIND("/",D43)+1,20))+1,20))-1),"")))),0)</f>
        <v/>
      </c>
    </row>
    <row r="44">
      <c r="A44" s="14" t="n"/>
      <c r="B44" s="4" t="n"/>
      <c r="D44">
        <f>IF(ISNUMBER(A44),"",SUBSTITUTE(SUBSTITUTE(SUBSTITUTE(SUBSTITUTE(SUBSTITUTE(SUBSTITUTE(SUBSTITUTE(SUBSTITUTE(SUBSTITUTE(SUBSTITUTE(SUBSTITUTE(SUBSTITUTE(TRIM(A44&amp;""),"۰","0"),"۱","1"),"۲","2"),"۳","3"),"۴","4"),"۵","5"),"۶","6"),"۷","7"),"۸","8"),"۹","9"),"-","/"),".","/"))</f>
        <v/>
      </c>
      <c r="E44">
        <f>IFERROR(--(IF(A44="","",IF(ISNUMBER(A44),A44,IFERROR(IF(VALUE(LEFT(D44,FIND("/",D44)-1))&gt;1700,DATE(VALUE(LEFT(D44,FIND("/",D44)-1)),VALUE(LEFT(MID(D44,FIND("/",D44)+1,20),FIND("/",MID(D44,FIND("/",D44)+1,20))-1)),VALUE(MID(MID(D44,FIND("/",D44)+1,20),FIND("/",MID(D44,FIND("/",D44)+1,20))+1,20))),INDEX(cal!$B$2:$B$52,MATCH(VALUE(LEFT(D44,FIND("/",D44)-1)),cal!$A$2:$A$52,0))+IF(VALUE(LEFT(MID(D44,FIND("/",D44)+1,20),FIND("/",MID(D44,FIND("/",D44)+1,20))-1))&lt;=6,(VALUE(LEFT(MID(D44,FIND("/",D44)+1,20),FIND("/",MID(D44,FIND("/",D44)+1,20))-1))-1)*31,186+(VALUE(LEFT(MID(D44,FIND("/",D44)+1,20),FIND("/",MID(D44,FIND("/",D44)+1,20))-1))-7)*30)+VALUE(MID(MID(D44,FIND("/",D44)+1,20),FIND("/",MID(D44,FIND("/",D44)+1,20))+1,20))-1),"")))),0)</f>
        <v/>
      </c>
    </row>
    <row r="45">
      <c r="A45" s="14" t="n"/>
      <c r="B45" s="4" t="n"/>
      <c r="D45">
        <f>IF(ISNUMBER(A45),"",SUBSTITUTE(SUBSTITUTE(SUBSTITUTE(SUBSTITUTE(SUBSTITUTE(SUBSTITUTE(SUBSTITUTE(SUBSTITUTE(SUBSTITUTE(SUBSTITUTE(SUBSTITUTE(SUBSTITUTE(TRIM(A45&amp;""),"۰","0"),"۱","1"),"۲","2"),"۳","3"),"۴","4"),"۵","5"),"۶","6"),"۷","7"),"۸","8"),"۹","9"),"-","/"),".","/"))</f>
        <v/>
      </c>
      <c r="E45">
        <f>IFERROR(--(IF(A45="","",IF(ISNUMBER(A45),A45,IFERROR(IF(VALUE(LEFT(D45,FIND("/",D45)-1))&gt;1700,DATE(VALUE(LEFT(D45,FIND("/",D45)-1)),VALUE(LEFT(MID(D45,FIND("/",D45)+1,20),FIND("/",MID(D45,FIND("/",D45)+1,20))-1)),VALUE(MID(MID(D45,FIND("/",D45)+1,20),FIND("/",MID(D45,FIND("/",D45)+1,20))+1,20))),INDEX(cal!$B$2:$B$52,MATCH(VALUE(LEFT(D45,FIND("/",D45)-1)),cal!$A$2:$A$52,0))+IF(VALUE(LEFT(MID(D45,FIND("/",D45)+1,20),FIND("/",MID(D45,FIND("/",D45)+1,20))-1))&lt;=6,(VALUE(LEFT(MID(D45,FIND("/",D45)+1,20),FIND("/",MID(D45,FIND("/",D45)+1,20))-1))-1)*31,186+(VALUE(LEFT(MID(D45,FIND("/",D45)+1,20),FIND("/",MID(D45,FIND("/",D45)+1,20))-1))-7)*30)+VALUE(MID(MID(D45,FIND("/",D45)+1,20),FIND("/",MID(D45,FIND("/",D45)+1,20))+1,20))-1),"")))),0)</f>
        <v/>
      </c>
    </row>
    <row r="46">
      <c r="A46" s="14" t="n"/>
      <c r="B46" s="4" t="n"/>
      <c r="D46">
        <f>IF(ISNUMBER(A46),"",SUBSTITUTE(SUBSTITUTE(SUBSTITUTE(SUBSTITUTE(SUBSTITUTE(SUBSTITUTE(SUBSTITUTE(SUBSTITUTE(SUBSTITUTE(SUBSTITUTE(SUBSTITUTE(SUBSTITUTE(TRIM(A46&amp;""),"۰","0"),"۱","1"),"۲","2"),"۳","3"),"۴","4"),"۵","5"),"۶","6"),"۷","7"),"۸","8"),"۹","9"),"-","/"),".","/"))</f>
        <v/>
      </c>
      <c r="E46">
        <f>IFERROR(--(IF(A46="","",IF(ISNUMBER(A46),A46,IFERROR(IF(VALUE(LEFT(D46,FIND("/",D46)-1))&gt;1700,DATE(VALUE(LEFT(D46,FIND("/",D46)-1)),VALUE(LEFT(MID(D46,FIND("/",D46)+1,20),FIND("/",MID(D46,FIND("/",D46)+1,20))-1)),VALUE(MID(MID(D46,FIND("/",D46)+1,20),FIND("/",MID(D46,FIND("/",D46)+1,20))+1,20))),INDEX(cal!$B$2:$B$52,MATCH(VALUE(LEFT(D46,FIND("/",D46)-1)),cal!$A$2:$A$52,0))+IF(VALUE(LEFT(MID(D46,FIND("/",D46)+1,20),FIND("/",MID(D46,FIND("/",D46)+1,20))-1))&lt;=6,(VALUE(LEFT(MID(D46,FIND("/",D46)+1,20),FIND("/",MID(D46,FIND("/",D46)+1,20))-1))-1)*31,186+(VALUE(LEFT(MID(D46,FIND("/",D46)+1,20),FIND("/",MID(D46,FIND("/",D46)+1,20))-1))-7)*30)+VALUE(MID(MID(D46,FIND("/",D46)+1,20),FIND("/",MID(D46,FIND("/",D46)+1,20))+1,20))-1),"")))),0)</f>
        <v/>
      </c>
    </row>
    <row r="47">
      <c r="A47" s="14" t="n"/>
      <c r="B47" s="4" t="n"/>
      <c r="D47">
        <f>IF(ISNUMBER(A47),"",SUBSTITUTE(SUBSTITUTE(SUBSTITUTE(SUBSTITUTE(SUBSTITUTE(SUBSTITUTE(SUBSTITUTE(SUBSTITUTE(SUBSTITUTE(SUBSTITUTE(SUBSTITUTE(SUBSTITUTE(TRIM(A47&amp;""),"۰","0"),"۱","1"),"۲","2"),"۳","3"),"۴","4"),"۵","5"),"۶","6"),"۷","7"),"۸","8"),"۹","9"),"-","/"),".","/"))</f>
        <v/>
      </c>
      <c r="E47">
        <f>IFERROR(--(IF(A47="","",IF(ISNUMBER(A47),A47,IFERROR(IF(VALUE(LEFT(D47,FIND("/",D47)-1))&gt;1700,DATE(VALUE(LEFT(D47,FIND("/",D47)-1)),VALUE(LEFT(MID(D47,FIND("/",D47)+1,20),FIND("/",MID(D47,FIND("/",D47)+1,20))-1)),VALUE(MID(MID(D47,FIND("/",D47)+1,20),FIND("/",MID(D47,FIND("/",D47)+1,20))+1,20))),INDEX(cal!$B$2:$B$52,MATCH(VALUE(LEFT(D47,FIND("/",D47)-1)),cal!$A$2:$A$52,0))+IF(VALUE(LEFT(MID(D47,FIND("/",D47)+1,20),FIND("/",MID(D47,FIND("/",D47)+1,20))-1))&lt;=6,(VALUE(LEFT(MID(D47,FIND("/",D47)+1,20),FIND("/",MID(D47,FIND("/",D47)+1,20))-1))-1)*31,186+(VALUE(LEFT(MID(D47,FIND("/",D47)+1,20),FIND("/",MID(D47,FIND("/",D47)+1,20))-1))-7)*30)+VALUE(MID(MID(D47,FIND("/",D47)+1,20),FIND("/",MID(D47,FIND("/",D47)+1,20))+1,20))-1),"")))),0)</f>
        <v/>
      </c>
    </row>
    <row r="48">
      <c r="A48" s="14" t="n"/>
      <c r="B48" s="4" t="n"/>
      <c r="D48">
        <f>IF(ISNUMBER(A48),"",SUBSTITUTE(SUBSTITUTE(SUBSTITUTE(SUBSTITUTE(SUBSTITUTE(SUBSTITUTE(SUBSTITUTE(SUBSTITUTE(SUBSTITUTE(SUBSTITUTE(SUBSTITUTE(SUBSTITUTE(TRIM(A48&amp;""),"۰","0"),"۱","1"),"۲","2"),"۳","3"),"۴","4"),"۵","5"),"۶","6"),"۷","7"),"۸","8"),"۹","9"),"-","/"),".","/"))</f>
        <v/>
      </c>
      <c r="E48">
        <f>IFERROR(--(IF(A48="","",IF(ISNUMBER(A48),A48,IFERROR(IF(VALUE(LEFT(D48,FIND("/",D48)-1))&gt;1700,DATE(VALUE(LEFT(D48,FIND("/",D48)-1)),VALUE(LEFT(MID(D48,FIND("/",D48)+1,20),FIND("/",MID(D48,FIND("/",D48)+1,20))-1)),VALUE(MID(MID(D48,FIND("/",D48)+1,20),FIND("/",MID(D48,FIND("/",D48)+1,20))+1,20))),INDEX(cal!$B$2:$B$52,MATCH(VALUE(LEFT(D48,FIND("/",D48)-1)),cal!$A$2:$A$52,0))+IF(VALUE(LEFT(MID(D48,FIND("/",D48)+1,20),FIND("/",MID(D48,FIND("/",D48)+1,20))-1))&lt;=6,(VALUE(LEFT(MID(D48,FIND("/",D48)+1,20),FIND("/",MID(D48,FIND("/",D48)+1,20))-1))-1)*31,186+(VALUE(LEFT(MID(D48,FIND("/",D48)+1,20),FIND("/",MID(D48,FIND("/",D48)+1,20))-1))-7)*30)+VALUE(MID(MID(D48,FIND("/",D48)+1,20),FIND("/",MID(D48,FIND("/",D48)+1,20))+1,20))-1),"")))),0)</f>
        <v/>
      </c>
    </row>
    <row r="49">
      <c r="A49" s="14" t="n"/>
      <c r="B49" s="4" t="n"/>
      <c r="D49">
        <f>IF(ISNUMBER(A49),"",SUBSTITUTE(SUBSTITUTE(SUBSTITUTE(SUBSTITUTE(SUBSTITUTE(SUBSTITUTE(SUBSTITUTE(SUBSTITUTE(SUBSTITUTE(SUBSTITUTE(SUBSTITUTE(SUBSTITUTE(TRIM(A49&amp;""),"۰","0"),"۱","1"),"۲","2"),"۳","3"),"۴","4"),"۵","5"),"۶","6"),"۷","7"),"۸","8"),"۹","9"),"-","/"),".","/"))</f>
        <v/>
      </c>
      <c r="E49">
        <f>IFERROR(--(IF(A49="","",IF(ISNUMBER(A49),A49,IFERROR(IF(VALUE(LEFT(D49,FIND("/",D49)-1))&gt;1700,DATE(VALUE(LEFT(D49,FIND("/",D49)-1)),VALUE(LEFT(MID(D49,FIND("/",D49)+1,20),FIND("/",MID(D49,FIND("/",D49)+1,20))-1)),VALUE(MID(MID(D49,FIND("/",D49)+1,20),FIND("/",MID(D49,FIND("/",D49)+1,20))+1,20))),INDEX(cal!$B$2:$B$52,MATCH(VALUE(LEFT(D49,FIND("/",D49)-1)),cal!$A$2:$A$52,0))+IF(VALUE(LEFT(MID(D49,FIND("/",D49)+1,20),FIND("/",MID(D49,FIND("/",D49)+1,20))-1))&lt;=6,(VALUE(LEFT(MID(D49,FIND("/",D49)+1,20),FIND("/",MID(D49,FIND("/",D49)+1,20))-1))-1)*31,186+(VALUE(LEFT(MID(D49,FIND("/",D49)+1,20),FIND("/",MID(D49,FIND("/",D49)+1,20))-1))-7)*30)+VALUE(MID(MID(D49,FIND("/",D49)+1,20),FIND("/",MID(D49,FIND("/",D49)+1,20))+1,20))-1),"")))),0)</f>
        <v/>
      </c>
    </row>
    <row r="50">
      <c r="A50" s="14" t="n"/>
      <c r="B50" s="4" t="n"/>
      <c r="D50">
        <f>IF(ISNUMBER(A50),"",SUBSTITUTE(SUBSTITUTE(SUBSTITUTE(SUBSTITUTE(SUBSTITUTE(SUBSTITUTE(SUBSTITUTE(SUBSTITUTE(SUBSTITUTE(SUBSTITUTE(SUBSTITUTE(SUBSTITUTE(TRIM(A50&amp;""),"۰","0"),"۱","1"),"۲","2"),"۳","3"),"۴","4"),"۵","5"),"۶","6"),"۷","7"),"۸","8"),"۹","9"),"-","/"),".","/"))</f>
        <v/>
      </c>
      <c r="E50">
        <f>IFERROR(--(IF(A50="","",IF(ISNUMBER(A50),A50,IFERROR(IF(VALUE(LEFT(D50,FIND("/",D50)-1))&gt;1700,DATE(VALUE(LEFT(D50,FIND("/",D50)-1)),VALUE(LEFT(MID(D50,FIND("/",D50)+1,20),FIND("/",MID(D50,FIND("/",D50)+1,20))-1)),VALUE(MID(MID(D50,FIND("/",D50)+1,20),FIND("/",MID(D50,FIND("/",D50)+1,20))+1,20))),INDEX(cal!$B$2:$B$52,MATCH(VALUE(LEFT(D50,FIND("/",D50)-1)),cal!$A$2:$A$52,0))+IF(VALUE(LEFT(MID(D50,FIND("/",D50)+1,20),FIND("/",MID(D50,FIND("/",D50)+1,20))-1))&lt;=6,(VALUE(LEFT(MID(D50,FIND("/",D50)+1,20),FIND("/",MID(D50,FIND("/",D50)+1,20))-1))-1)*31,186+(VALUE(LEFT(MID(D50,FIND("/",D50)+1,20),FIND("/",MID(D50,FIND("/",D50)+1,20))-1))-7)*30)+VALUE(MID(MID(D50,FIND("/",D50)+1,20),FIND("/",MID(D50,FIND("/",D50)+1,20))+1,20))-1),"")))),0)</f>
        <v/>
      </c>
    </row>
    <row r="51">
      <c r="A51" s="14" t="n"/>
      <c r="B51" s="4" t="n"/>
      <c r="D51">
        <f>IF(ISNUMBER(A51),"",SUBSTITUTE(SUBSTITUTE(SUBSTITUTE(SUBSTITUTE(SUBSTITUTE(SUBSTITUTE(SUBSTITUTE(SUBSTITUTE(SUBSTITUTE(SUBSTITUTE(SUBSTITUTE(SUBSTITUTE(TRIM(A51&amp;""),"۰","0"),"۱","1"),"۲","2"),"۳","3"),"۴","4"),"۵","5"),"۶","6"),"۷","7"),"۸","8"),"۹","9"),"-","/"),".","/"))</f>
        <v/>
      </c>
      <c r="E51">
        <f>IFERROR(--(IF(A51="","",IF(ISNUMBER(A51),A51,IFERROR(IF(VALUE(LEFT(D51,FIND("/",D51)-1))&gt;1700,DATE(VALUE(LEFT(D51,FIND("/",D51)-1)),VALUE(LEFT(MID(D51,FIND("/",D51)+1,20),FIND("/",MID(D51,FIND("/",D51)+1,20))-1)),VALUE(MID(MID(D51,FIND("/",D51)+1,20),FIND("/",MID(D51,FIND("/",D51)+1,20))+1,20))),INDEX(cal!$B$2:$B$52,MATCH(VALUE(LEFT(D51,FIND("/",D51)-1)),cal!$A$2:$A$52,0))+IF(VALUE(LEFT(MID(D51,FIND("/",D51)+1,20),FIND("/",MID(D51,FIND("/",D51)+1,20))-1))&lt;=6,(VALUE(LEFT(MID(D51,FIND("/",D51)+1,20),FIND("/",MID(D51,FIND("/",D51)+1,20))-1))-1)*31,186+(VALUE(LEFT(MID(D51,FIND("/",D51)+1,20),FIND("/",MID(D51,FIND("/",D51)+1,20))-1))-7)*30)+VALUE(MID(MID(D51,FIND("/",D51)+1,20),FIND("/",MID(D51,FIND("/",D51)+1,20))+1,20))-1),"")))),0)</f>
        <v/>
      </c>
    </row>
    <row r="52">
      <c r="A52" s="14" t="n"/>
      <c r="B52" s="4" t="n"/>
      <c r="D52">
        <f>IF(ISNUMBER(A52),"",SUBSTITUTE(SUBSTITUTE(SUBSTITUTE(SUBSTITUTE(SUBSTITUTE(SUBSTITUTE(SUBSTITUTE(SUBSTITUTE(SUBSTITUTE(SUBSTITUTE(SUBSTITUTE(SUBSTITUTE(TRIM(A52&amp;""),"۰","0"),"۱","1"),"۲","2"),"۳","3"),"۴","4"),"۵","5"),"۶","6"),"۷","7"),"۸","8"),"۹","9"),"-","/"),".","/"))</f>
        <v/>
      </c>
      <c r="E52">
        <f>IFERROR(--(IF(A52="","",IF(ISNUMBER(A52),A52,IFERROR(IF(VALUE(LEFT(D52,FIND("/",D52)-1))&gt;1700,DATE(VALUE(LEFT(D52,FIND("/",D52)-1)),VALUE(LEFT(MID(D52,FIND("/",D52)+1,20),FIND("/",MID(D52,FIND("/",D52)+1,20))-1)),VALUE(MID(MID(D52,FIND("/",D52)+1,20),FIND("/",MID(D52,FIND("/",D52)+1,20))+1,20))),INDEX(cal!$B$2:$B$52,MATCH(VALUE(LEFT(D52,FIND("/",D52)-1)),cal!$A$2:$A$52,0))+IF(VALUE(LEFT(MID(D52,FIND("/",D52)+1,20),FIND("/",MID(D52,FIND("/",D52)+1,20))-1))&lt;=6,(VALUE(LEFT(MID(D52,FIND("/",D52)+1,20),FIND("/",MID(D52,FIND("/",D52)+1,20))-1))-1)*31,186+(VALUE(LEFT(MID(D52,FIND("/",D52)+1,20),FIND("/",MID(D52,FIND("/",D52)+1,20))-1))-7)*30)+VALUE(MID(MID(D52,FIND("/",D52)+1,20),FIND("/",MID(D52,FIND("/",D52)+1,20))+1,20))-1),"")))),0)</f>
        <v/>
      </c>
    </row>
    <row r="53">
      <c r="A53" s="14" t="n"/>
      <c r="B53" s="4" t="n"/>
      <c r="D53">
        <f>IF(ISNUMBER(A53),"",SUBSTITUTE(SUBSTITUTE(SUBSTITUTE(SUBSTITUTE(SUBSTITUTE(SUBSTITUTE(SUBSTITUTE(SUBSTITUTE(SUBSTITUTE(SUBSTITUTE(SUBSTITUTE(SUBSTITUTE(TRIM(A53&amp;""),"۰","0"),"۱","1"),"۲","2"),"۳","3"),"۴","4"),"۵","5"),"۶","6"),"۷","7"),"۸","8"),"۹","9"),"-","/"),".","/"))</f>
        <v/>
      </c>
      <c r="E53">
        <f>IFERROR(--(IF(A53="","",IF(ISNUMBER(A53),A53,IFERROR(IF(VALUE(LEFT(D53,FIND("/",D53)-1))&gt;1700,DATE(VALUE(LEFT(D53,FIND("/",D53)-1)),VALUE(LEFT(MID(D53,FIND("/",D53)+1,20),FIND("/",MID(D53,FIND("/",D53)+1,20))-1)),VALUE(MID(MID(D53,FIND("/",D53)+1,20),FIND("/",MID(D53,FIND("/",D53)+1,20))+1,20))),INDEX(cal!$B$2:$B$52,MATCH(VALUE(LEFT(D53,FIND("/",D53)-1)),cal!$A$2:$A$52,0))+IF(VALUE(LEFT(MID(D53,FIND("/",D53)+1,20),FIND("/",MID(D53,FIND("/",D53)+1,20))-1))&lt;=6,(VALUE(LEFT(MID(D53,FIND("/",D53)+1,20),FIND("/",MID(D53,FIND("/",D53)+1,20))-1))-1)*31,186+(VALUE(LEFT(MID(D53,FIND("/",D53)+1,20),FIND("/",MID(D53,FIND("/",D53)+1,20))-1))-7)*30)+VALUE(MID(MID(D53,FIND("/",D53)+1,20),FIND("/",MID(D53,FIND("/",D53)+1,20))+1,20))-1),"")))),0)</f>
        <v/>
      </c>
    </row>
    <row r="54">
      <c r="A54" s="14" t="n"/>
      <c r="B54" s="4" t="n"/>
      <c r="D54">
        <f>IF(ISNUMBER(A54),"",SUBSTITUTE(SUBSTITUTE(SUBSTITUTE(SUBSTITUTE(SUBSTITUTE(SUBSTITUTE(SUBSTITUTE(SUBSTITUTE(SUBSTITUTE(SUBSTITUTE(SUBSTITUTE(SUBSTITUTE(TRIM(A54&amp;""),"۰","0"),"۱","1"),"۲","2"),"۳","3"),"۴","4"),"۵","5"),"۶","6"),"۷","7"),"۸","8"),"۹","9"),"-","/"),".","/"))</f>
        <v/>
      </c>
      <c r="E54">
        <f>IFERROR(--(IF(A54="","",IF(ISNUMBER(A54),A54,IFERROR(IF(VALUE(LEFT(D54,FIND("/",D54)-1))&gt;1700,DATE(VALUE(LEFT(D54,FIND("/",D54)-1)),VALUE(LEFT(MID(D54,FIND("/",D54)+1,20),FIND("/",MID(D54,FIND("/",D54)+1,20))-1)),VALUE(MID(MID(D54,FIND("/",D54)+1,20),FIND("/",MID(D54,FIND("/",D54)+1,20))+1,20))),INDEX(cal!$B$2:$B$52,MATCH(VALUE(LEFT(D54,FIND("/",D54)-1)),cal!$A$2:$A$52,0))+IF(VALUE(LEFT(MID(D54,FIND("/",D54)+1,20),FIND("/",MID(D54,FIND("/",D54)+1,20))-1))&lt;=6,(VALUE(LEFT(MID(D54,FIND("/",D54)+1,20),FIND("/",MID(D54,FIND("/",D54)+1,20))-1))-1)*31,186+(VALUE(LEFT(MID(D54,FIND("/",D54)+1,20),FIND("/",MID(D54,FIND("/",D54)+1,20))-1))-7)*30)+VALUE(MID(MID(D54,FIND("/",D54)+1,20),FIND("/",MID(D54,FIND("/",D54)+1,20))+1,20))-1),"")))),0)</f>
        <v/>
      </c>
    </row>
    <row r="55">
      <c r="A55" s="14" t="n"/>
      <c r="B55" s="4" t="n"/>
      <c r="D55">
        <f>IF(ISNUMBER(A55),"",SUBSTITUTE(SUBSTITUTE(SUBSTITUTE(SUBSTITUTE(SUBSTITUTE(SUBSTITUTE(SUBSTITUTE(SUBSTITUTE(SUBSTITUTE(SUBSTITUTE(SUBSTITUTE(SUBSTITUTE(TRIM(A55&amp;""),"۰","0"),"۱","1"),"۲","2"),"۳","3"),"۴","4"),"۵","5"),"۶","6"),"۷","7"),"۸","8"),"۹","9"),"-","/"),".","/"))</f>
        <v/>
      </c>
      <c r="E55">
        <f>IFERROR(--(IF(A55="","",IF(ISNUMBER(A55),A55,IFERROR(IF(VALUE(LEFT(D55,FIND("/",D55)-1))&gt;1700,DATE(VALUE(LEFT(D55,FIND("/",D55)-1)),VALUE(LEFT(MID(D55,FIND("/",D55)+1,20),FIND("/",MID(D55,FIND("/",D55)+1,20))-1)),VALUE(MID(MID(D55,FIND("/",D55)+1,20),FIND("/",MID(D55,FIND("/",D55)+1,20))+1,20))),INDEX(cal!$B$2:$B$52,MATCH(VALUE(LEFT(D55,FIND("/",D55)-1)),cal!$A$2:$A$52,0))+IF(VALUE(LEFT(MID(D55,FIND("/",D55)+1,20),FIND("/",MID(D55,FIND("/",D55)+1,20))-1))&lt;=6,(VALUE(LEFT(MID(D55,FIND("/",D55)+1,20),FIND("/",MID(D55,FIND("/",D55)+1,20))-1))-1)*31,186+(VALUE(LEFT(MID(D55,FIND("/",D55)+1,20),FIND("/",MID(D55,FIND("/",D55)+1,20))-1))-7)*30)+VALUE(MID(MID(D55,FIND("/",D55)+1,20),FIND("/",MID(D55,FIND("/",D55)+1,20))+1,20))-1),"")))),0)</f>
        <v/>
      </c>
    </row>
    <row r="56">
      <c r="A56" s="14" t="n"/>
      <c r="B56" s="4" t="n"/>
      <c r="D56">
        <f>IF(ISNUMBER(A56),"",SUBSTITUTE(SUBSTITUTE(SUBSTITUTE(SUBSTITUTE(SUBSTITUTE(SUBSTITUTE(SUBSTITUTE(SUBSTITUTE(SUBSTITUTE(SUBSTITUTE(SUBSTITUTE(SUBSTITUTE(TRIM(A56&amp;""),"۰","0"),"۱","1"),"۲","2"),"۳","3"),"۴","4"),"۵","5"),"۶","6"),"۷","7"),"۸","8"),"۹","9"),"-","/"),".","/"))</f>
        <v/>
      </c>
      <c r="E56">
        <f>IFERROR(--(IF(A56="","",IF(ISNUMBER(A56),A56,IFERROR(IF(VALUE(LEFT(D56,FIND("/",D56)-1))&gt;1700,DATE(VALUE(LEFT(D56,FIND("/",D56)-1)),VALUE(LEFT(MID(D56,FIND("/",D56)+1,20),FIND("/",MID(D56,FIND("/",D56)+1,20))-1)),VALUE(MID(MID(D56,FIND("/",D56)+1,20),FIND("/",MID(D56,FIND("/",D56)+1,20))+1,20))),INDEX(cal!$B$2:$B$52,MATCH(VALUE(LEFT(D56,FIND("/",D56)-1)),cal!$A$2:$A$52,0))+IF(VALUE(LEFT(MID(D56,FIND("/",D56)+1,20),FIND("/",MID(D56,FIND("/",D56)+1,20))-1))&lt;=6,(VALUE(LEFT(MID(D56,FIND("/",D56)+1,20),FIND("/",MID(D56,FIND("/",D56)+1,20))-1))-1)*31,186+(VALUE(LEFT(MID(D56,FIND("/",D56)+1,20),FIND("/",MID(D56,FIND("/",D56)+1,20))-1))-7)*30)+VALUE(MID(MID(D56,FIND("/",D56)+1,20),FIND("/",MID(D56,FIND("/",D56)+1,20))+1,20))-1),"")))),0)</f>
        <v/>
      </c>
    </row>
    <row r="57">
      <c r="A57" s="14" t="n"/>
      <c r="B57" s="4" t="n"/>
      <c r="D57">
        <f>IF(ISNUMBER(A57),"",SUBSTITUTE(SUBSTITUTE(SUBSTITUTE(SUBSTITUTE(SUBSTITUTE(SUBSTITUTE(SUBSTITUTE(SUBSTITUTE(SUBSTITUTE(SUBSTITUTE(SUBSTITUTE(SUBSTITUTE(TRIM(A57&amp;""),"۰","0"),"۱","1"),"۲","2"),"۳","3"),"۴","4"),"۵","5"),"۶","6"),"۷","7"),"۸","8"),"۹","9"),"-","/"),".","/"))</f>
        <v/>
      </c>
      <c r="E57">
        <f>IFERROR(--(IF(A57="","",IF(ISNUMBER(A57),A57,IFERROR(IF(VALUE(LEFT(D57,FIND("/",D57)-1))&gt;1700,DATE(VALUE(LEFT(D57,FIND("/",D57)-1)),VALUE(LEFT(MID(D57,FIND("/",D57)+1,20),FIND("/",MID(D57,FIND("/",D57)+1,20))-1)),VALUE(MID(MID(D57,FIND("/",D57)+1,20),FIND("/",MID(D57,FIND("/",D57)+1,20))+1,20))),INDEX(cal!$B$2:$B$52,MATCH(VALUE(LEFT(D57,FIND("/",D57)-1)),cal!$A$2:$A$52,0))+IF(VALUE(LEFT(MID(D57,FIND("/",D57)+1,20),FIND("/",MID(D57,FIND("/",D57)+1,20))-1))&lt;=6,(VALUE(LEFT(MID(D57,FIND("/",D57)+1,20),FIND("/",MID(D57,FIND("/",D57)+1,20))-1))-1)*31,186+(VALUE(LEFT(MID(D57,FIND("/",D57)+1,20),FIND("/",MID(D57,FIND("/",D57)+1,20))-1))-7)*30)+VALUE(MID(MID(D57,FIND("/",D57)+1,20),FIND("/",MID(D57,FIND("/",D57)+1,20))+1,20))-1),"")))),0)</f>
        <v/>
      </c>
    </row>
    <row r="58">
      <c r="A58" s="14" t="n"/>
      <c r="B58" s="4" t="n"/>
      <c r="D58">
        <f>IF(ISNUMBER(A58),"",SUBSTITUTE(SUBSTITUTE(SUBSTITUTE(SUBSTITUTE(SUBSTITUTE(SUBSTITUTE(SUBSTITUTE(SUBSTITUTE(SUBSTITUTE(SUBSTITUTE(SUBSTITUTE(SUBSTITUTE(TRIM(A58&amp;""),"۰","0"),"۱","1"),"۲","2"),"۳","3"),"۴","4"),"۵","5"),"۶","6"),"۷","7"),"۸","8"),"۹","9"),"-","/"),".","/"))</f>
        <v/>
      </c>
      <c r="E58">
        <f>IFERROR(--(IF(A58="","",IF(ISNUMBER(A58),A58,IFERROR(IF(VALUE(LEFT(D58,FIND("/",D58)-1))&gt;1700,DATE(VALUE(LEFT(D58,FIND("/",D58)-1)),VALUE(LEFT(MID(D58,FIND("/",D58)+1,20),FIND("/",MID(D58,FIND("/",D58)+1,20))-1)),VALUE(MID(MID(D58,FIND("/",D58)+1,20),FIND("/",MID(D58,FIND("/",D58)+1,20))+1,20))),INDEX(cal!$B$2:$B$52,MATCH(VALUE(LEFT(D58,FIND("/",D58)-1)),cal!$A$2:$A$52,0))+IF(VALUE(LEFT(MID(D58,FIND("/",D58)+1,20),FIND("/",MID(D58,FIND("/",D58)+1,20))-1))&lt;=6,(VALUE(LEFT(MID(D58,FIND("/",D58)+1,20),FIND("/",MID(D58,FIND("/",D58)+1,20))-1))-1)*31,186+(VALUE(LEFT(MID(D58,FIND("/",D58)+1,20),FIND("/",MID(D58,FIND("/",D58)+1,20))-1))-7)*30)+VALUE(MID(MID(D58,FIND("/",D58)+1,20),FIND("/",MID(D58,FIND("/",D58)+1,20))+1,20))-1),"")))),0)</f>
        <v/>
      </c>
    </row>
    <row r="59">
      <c r="A59" s="14" t="n"/>
      <c r="B59" s="4" t="n"/>
      <c r="D59">
        <f>IF(ISNUMBER(A59),"",SUBSTITUTE(SUBSTITUTE(SUBSTITUTE(SUBSTITUTE(SUBSTITUTE(SUBSTITUTE(SUBSTITUTE(SUBSTITUTE(SUBSTITUTE(SUBSTITUTE(SUBSTITUTE(SUBSTITUTE(TRIM(A59&amp;""),"۰","0"),"۱","1"),"۲","2"),"۳","3"),"۴","4"),"۵","5"),"۶","6"),"۷","7"),"۸","8"),"۹","9"),"-","/"),".","/"))</f>
        <v/>
      </c>
      <c r="E59">
        <f>IFERROR(--(IF(A59="","",IF(ISNUMBER(A59),A59,IFERROR(IF(VALUE(LEFT(D59,FIND("/",D59)-1))&gt;1700,DATE(VALUE(LEFT(D59,FIND("/",D59)-1)),VALUE(LEFT(MID(D59,FIND("/",D59)+1,20),FIND("/",MID(D59,FIND("/",D59)+1,20))-1)),VALUE(MID(MID(D59,FIND("/",D59)+1,20),FIND("/",MID(D59,FIND("/",D59)+1,20))+1,20))),INDEX(cal!$B$2:$B$52,MATCH(VALUE(LEFT(D59,FIND("/",D59)-1)),cal!$A$2:$A$52,0))+IF(VALUE(LEFT(MID(D59,FIND("/",D59)+1,20),FIND("/",MID(D59,FIND("/",D59)+1,20))-1))&lt;=6,(VALUE(LEFT(MID(D59,FIND("/",D59)+1,20),FIND("/",MID(D59,FIND("/",D59)+1,20))-1))-1)*31,186+(VALUE(LEFT(MID(D59,FIND("/",D59)+1,20),FIND("/",MID(D59,FIND("/",D59)+1,20))-1))-7)*30)+VALUE(MID(MID(D59,FIND("/",D59)+1,20),FIND("/",MID(D59,FIND("/",D59)+1,20))+1,20))-1),"")))),0)</f>
        <v/>
      </c>
    </row>
    <row r="60">
      <c r="A60" s="14" t="n"/>
      <c r="B60" s="4" t="n"/>
      <c r="D60">
        <f>IF(ISNUMBER(A60),"",SUBSTITUTE(SUBSTITUTE(SUBSTITUTE(SUBSTITUTE(SUBSTITUTE(SUBSTITUTE(SUBSTITUTE(SUBSTITUTE(SUBSTITUTE(SUBSTITUTE(SUBSTITUTE(SUBSTITUTE(TRIM(A60&amp;""),"۰","0"),"۱","1"),"۲","2"),"۳","3"),"۴","4"),"۵","5"),"۶","6"),"۷","7"),"۸","8"),"۹","9"),"-","/"),".","/"))</f>
        <v/>
      </c>
      <c r="E60">
        <f>IFERROR(--(IF(A60="","",IF(ISNUMBER(A60),A60,IFERROR(IF(VALUE(LEFT(D60,FIND("/",D60)-1))&gt;1700,DATE(VALUE(LEFT(D60,FIND("/",D60)-1)),VALUE(LEFT(MID(D60,FIND("/",D60)+1,20),FIND("/",MID(D60,FIND("/",D60)+1,20))-1)),VALUE(MID(MID(D60,FIND("/",D60)+1,20),FIND("/",MID(D60,FIND("/",D60)+1,20))+1,20))),INDEX(cal!$B$2:$B$52,MATCH(VALUE(LEFT(D60,FIND("/",D60)-1)),cal!$A$2:$A$52,0))+IF(VALUE(LEFT(MID(D60,FIND("/",D60)+1,20),FIND("/",MID(D60,FIND("/",D60)+1,20))-1))&lt;=6,(VALUE(LEFT(MID(D60,FIND("/",D60)+1,20),FIND("/",MID(D60,FIND("/",D60)+1,20))-1))-1)*31,186+(VALUE(LEFT(MID(D60,FIND("/",D60)+1,20),FIND("/",MID(D60,FIND("/",D60)+1,20))-1))-7)*30)+VALUE(MID(MID(D60,FIND("/",D60)+1,20),FIND("/",MID(D60,FIND("/",D60)+1,20))+1,20))-1),"")))),0)</f>
        <v/>
      </c>
    </row>
    <row r="61">
      <c r="A61" s="14" t="n"/>
      <c r="B61" s="4" t="n"/>
      <c r="D61">
        <f>IF(ISNUMBER(A61),"",SUBSTITUTE(SUBSTITUTE(SUBSTITUTE(SUBSTITUTE(SUBSTITUTE(SUBSTITUTE(SUBSTITUTE(SUBSTITUTE(SUBSTITUTE(SUBSTITUTE(SUBSTITUTE(SUBSTITUTE(TRIM(A61&amp;""),"۰","0"),"۱","1"),"۲","2"),"۳","3"),"۴","4"),"۵","5"),"۶","6"),"۷","7"),"۸","8"),"۹","9"),"-","/"),".","/"))</f>
        <v/>
      </c>
      <c r="E61">
        <f>IFERROR(--(IF(A61="","",IF(ISNUMBER(A61),A61,IFERROR(IF(VALUE(LEFT(D61,FIND("/",D61)-1))&gt;1700,DATE(VALUE(LEFT(D61,FIND("/",D61)-1)),VALUE(LEFT(MID(D61,FIND("/",D61)+1,20),FIND("/",MID(D61,FIND("/",D61)+1,20))-1)),VALUE(MID(MID(D61,FIND("/",D61)+1,20),FIND("/",MID(D61,FIND("/",D61)+1,20))+1,20))),INDEX(cal!$B$2:$B$52,MATCH(VALUE(LEFT(D61,FIND("/",D61)-1)),cal!$A$2:$A$52,0))+IF(VALUE(LEFT(MID(D61,FIND("/",D61)+1,20),FIND("/",MID(D61,FIND("/",D61)+1,20))-1))&lt;=6,(VALUE(LEFT(MID(D61,FIND("/",D61)+1,20),FIND("/",MID(D61,FIND("/",D61)+1,20))-1))-1)*31,186+(VALUE(LEFT(MID(D61,FIND("/",D61)+1,20),FIND("/",MID(D61,FIND("/",D61)+1,20))-1))-7)*30)+VALUE(MID(MID(D61,FIND("/",D61)+1,20),FIND("/",MID(D61,FIND("/",D61)+1,20))+1,20))-1),"")))),0)</f>
        <v/>
      </c>
    </row>
    <row r="62">
      <c r="A62" s="14" t="n"/>
      <c r="B62" s="4" t="n"/>
      <c r="D62">
        <f>IF(ISNUMBER(A62),"",SUBSTITUTE(SUBSTITUTE(SUBSTITUTE(SUBSTITUTE(SUBSTITUTE(SUBSTITUTE(SUBSTITUTE(SUBSTITUTE(SUBSTITUTE(SUBSTITUTE(SUBSTITUTE(SUBSTITUTE(TRIM(A62&amp;""),"۰","0"),"۱","1"),"۲","2"),"۳","3"),"۴","4"),"۵","5"),"۶","6"),"۷","7"),"۸","8"),"۹","9"),"-","/"),".","/"))</f>
        <v/>
      </c>
      <c r="E62">
        <f>IFERROR(--(IF(A62="","",IF(ISNUMBER(A62),A62,IFERROR(IF(VALUE(LEFT(D62,FIND("/",D62)-1))&gt;1700,DATE(VALUE(LEFT(D62,FIND("/",D62)-1)),VALUE(LEFT(MID(D62,FIND("/",D62)+1,20),FIND("/",MID(D62,FIND("/",D62)+1,20))-1)),VALUE(MID(MID(D62,FIND("/",D62)+1,20),FIND("/",MID(D62,FIND("/",D62)+1,20))+1,20))),INDEX(cal!$B$2:$B$52,MATCH(VALUE(LEFT(D62,FIND("/",D62)-1)),cal!$A$2:$A$52,0))+IF(VALUE(LEFT(MID(D62,FIND("/",D62)+1,20),FIND("/",MID(D62,FIND("/",D62)+1,20))-1))&lt;=6,(VALUE(LEFT(MID(D62,FIND("/",D62)+1,20),FIND("/",MID(D62,FIND("/",D62)+1,20))-1))-1)*31,186+(VALUE(LEFT(MID(D62,FIND("/",D62)+1,20),FIND("/",MID(D62,FIND("/",D62)+1,20))-1))-7)*30)+VALUE(MID(MID(D62,FIND("/",D62)+1,20),FIND("/",MID(D62,FIND("/",D62)+1,20))+1,20))-1),"")))),0)</f>
        <v/>
      </c>
    </row>
    <row r="63">
      <c r="A63" s="14" t="n"/>
      <c r="B63" s="4" t="n"/>
      <c r="D63">
        <f>IF(ISNUMBER(A63),"",SUBSTITUTE(SUBSTITUTE(SUBSTITUTE(SUBSTITUTE(SUBSTITUTE(SUBSTITUTE(SUBSTITUTE(SUBSTITUTE(SUBSTITUTE(SUBSTITUTE(SUBSTITUTE(SUBSTITUTE(TRIM(A63&amp;""),"۰","0"),"۱","1"),"۲","2"),"۳","3"),"۴","4"),"۵","5"),"۶","6"),"۷","7"),"۸","8"),"۹","9"),"-","/"),".","/"))</f>
        <v/>
      </c>
      <c r="E63">
        <f>IFERROR(--(IF(A63="","",IF(ISNUMBER(A63),A63,IFERROR(IF(VALUE(LEFT(D63,FIND("/",D63)-1))&gt;1700,DATE(VALUE(LEFT(D63,FIND("/",D63)-1)),VALUE(LEFT(MID(D63,FIND("/",D63)+1,20),FIND("/",MID(D63,FIND("/",D63)+1,20))-1)),VALUE(MID(MID(D63,FIND("/",D63)+1,20),FIND("/",MID(D63,FIND("/",D63)+1,20))+1,20))),INDEX(cal!$B$2:$B$52,MATCH(VALUE(LEFT(D63,FIND("/",D63)-1)),cal!$A$2:$A$52,0))+IF(VALUE(LEFT(MID(D63,FIND("/",D63)+1,20),FIND("/",MID(D63,FIND("/",D63)+1,20))-1))&lt;=6,(VALUE(LEFT(MID(D63,FIND("/",D63)+1,20),FIND("/",MID(D63,FIND("/",D63)+1,20))-1))-1)*31,186+(VALUE(LEFT(MID(D63,FIND("/",D63)+1,20),FIND("/",MID(D63,FIND("/",D63)+1,20))-1))-7)*30)+VALUE(MID(MID(D63,FIND("/",D63)+1,20),FIND("/",MID(D63,FIND("/",D63)+1,20))+1,20))-1),"")))),0)</f>
        <v/>
      </c>
    </row>
    <row r="64">
      <c r="A64" s="14" t="n"/>
      <c r="B64" s="4" t="n"/>
      <c r="D64">
        <f>IF(ISNUMBER(A64),"",SUBSTITUTE(SUBSTITUTE(SUBSTITUTE(SUBSTITUTE(SUBSTITUTE(SUBSTITUTE(SUBSTITUTE(SUBSTITUTE(SUBSTITUTE(SUBSTITUTE(SUBSTITUTE(SUBSTITUTE(TRIM(A64&amp;""),"۰","0"),"۱","1"),"۲","2"),"۳","3"),"۴","4"),"۵","5"),"۶","6"),"۷","7"),"۸","8"),"۹","9"),"-","/"),".","/"))</f>
        <v/>
      </c>
      <c r="E64">
        <f>IFERROR(--(IF(A64="","",IF(ISNUMBER(A64),A64,IFERROR(IF(VALUE(LEFT(D64,FIND("/",D64)-1))&gt;1700,DATE(VALUE(LEFT(D64,FIND("/",D64)-1)),VALUE(LEFT(MID(D64,FIND("/",D64)+1,20),FIND("/",MID(D64,FIND("/",D64)+1,20))-1)),VALUE(MID(MID(D64,FIND("/",D64)+1,20),FIND("/",MID(D64,FIND("/",D64)+1,20))+1,20))),INDEX(cal!$B$2:$B$52,MATCH(VALUE(LEFT(D64,FIND("/",D64)-1)),cal!$A$2:$A$52,0))+IF(VALUE(LEFT(MID(D64,FIND("/",D64)+1,20),FIND("/",MID(D64,FIND("/",D64)+1,20))-1))&lt;=6,(VALUE(LEFT(MID(D64,FIND("/",D64)+1,20),FIND("/",MID(D64,FIND("/",D64)+1,20))-1))-1)*31,186+(VALUE(LEFT(MID(D64,FIND("/",D64)+1,20),FIND("/",MID(D64,FIND("/",D64)+1,20))-1))-7)*30)+VALUE(MID(MID(D64,FIND("/",D64)+1,20),FIND("/",MID(D64,FIND("/",D64)+1,20))+1,20))-1),"")))),0)</f>
        <v/>
      </c>
    </row>
  </sheetData>
  <mergeCells count="2">
    <mergeCell ref="A1:C1"/>
    <mergeCell ref="A2:C2"/>
  </mergeCells>
  <conditionalFormatting sqref="A5:A64">
    <cfRule type="expression" priority="1" dxfId="3">
      <formula>AND(A5&lt;&gt;"",E5=0)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3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7" t="inlineStr">
        <is>
          <t>راهنمای ردیاب مهلت‌ها</t>
        </is>
      </c>
    </row>
    <row r="2">
      <c r="A2" s="18" t="inlineStr"/>
    </row>
    <row r="3">
      <c r="A3" s="19" t="inlineStr">
        <is>
          <t>۱) هر مهلت یک ردیف در برگه‌ی «مهلت‌ها»: موضوع، تاریخ نامه (شمسی، مثل 1405/08/06؛ اعداد فارسی هم قبول است) و تعداد روز. نمونه‌ها را پاک کنید.</t>
        </is>
      </c>
    </row>
    <row r="4">
      <c r="A4" s="19" t="inlineStr">
        <is>
          <t>۲) «نوع روز»: اگر قرارداد یا نامه گفته «روز کاری» کاری را انتخاب کنید؛ اگر گفته «روز»، تقویمی.</t>
        </is>
      </c>
    </row>
    <row r="5">
      <c r="A5" s="19" t="inlineStr">
        <is>
          <t>۳) روز کاری با تعطیلی هفتگی بالای برگه (فقط جمعه، یا پنجشنبه و جمعه) و تعطیلات رسمیِ برگه‌ی «تعطیلات» حساب می‌شود.</t>
        </is>
      </c>
    </row>
    <row r="6">
      <c r="A6" s="19" t="inlineStr">
        <is>
          <t>۴) روز آخر، روزهای مانده و وضعیت خودکارند. قرمز: ۷ روز یا کمتر مانده یا گذشته. زرد: تا ۱۴ روز. سبز: فرصت هست.</t>
        </is>
      </c>
    </row>
    <row r="7">
      <c r="A7" s="19" t="inlineStr">
        <is>
          <t>۵) کارت‌های بالا تعداد مهلت‌های گذشته و نزدیک و نزدیک‌ترین مهلت را نشان می‌دهند.</t>
        </is>
      </c>
    </row>
    <row r="8">
      <c r="A8" s="18" t="inlineStr"/>
    </row>
    <row r="9">
      <c r="A9" s="19" t="inlineStr">
        <is>
          <t>روز آخر با تابع WORKDAY.INTL اکسل حساب می‌شود؛ کد 16 یعنی فقط جمعه تعطیل (Microsoft Support).</t>
        </is>
      </c>
    </row>
    <row r="10">
      <c r="A10" s="20" t="inlineStr">
        <is>
          <t>اینکه شمارش از روز بعد از نامه شروع شود یا از روز ابلاغ، با متن قرارداد است؛ این فایل از روز بعد از تاریخ نامه می‌شمارد.</t>
        </is>
      </c>
    </row>
    <row r="11">
      <c r="A11" s="19" t="inlineStr">
        <is>
          <t>قالب‌های رایگان گانت‌چارت، منحنی S، گزارش هفتگی و دفتر تأخیرات هم در axislabs.ir هست.</t>
        </is>
      </c>
    </row>
    <row r="12">
      <c r="A12" s="18" t="inlineStr"/>
    </row>
    <row r="13">
      <c r="A13" s="21" t="inlineStr">
        <is>
          <t>AXISLABS · اکسیس لبز — از داده تا تصمیم · axislabs.ir · t.me/iraxislabs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52"/>
  <sheetViews>
    <sheetView workbookViewId="0">
      <selection activeCell="A1" sqref="A1"/>
    </sheetView>
  </sheetViews>
  <sheetFormatPr baseColWidth="8" defaultRowHeight="15"/>
  <sheetData>
    <row r="1">
      <c r="A1" s="22" t="inlineStr">
        <is>
          <t>سال شمسی</t>
        </is>
      </c>
      <c r="B1" s="22" t="inlineStr">
        <is>
          <t>اول فروردین (میلادی)</t>
        </is>
      </c>
    </row>
    <row r="2">
      <c r="A2" s="22" t="n">
        <v>1390</v>
      </c>
      <c r="B2" s="23" t="n">
        <v>40623</v>
      </c>
    </row>
    <row r="3">
      <c r="A3" s="22" t="n">
        <v>1391</v>
      </c>
      <c r="B3" s="23" t="n">
        <v>40988</v>
      </c>
    </row>
    <row r="4">
      <c r="A4" s="22" t="n">
        <v>1392</v>
      </c>
      <c r="B4" s="23" t="n">
        <v>41354</v>
      </c>
    </row>
    <row r="5">
      <c r="A5" s="22" t="n">
        <v>1393</v>
      </c>
      <c r="B5" s="23" t="n">
        <v>41719</v>
      </c>
    </row>
    <row r="6">
      <c r="A6" s="22" t="n">
        <v>1394</v>
      </c>
      <c r="B6" s="23" t="n">
        <v>42084</v>
      </c>
    </row>
    <row r="7">
      <c r="A7" s="22" t="n">
        <v>1395</v>
      </c>
      <c r="B7" s="23" t="n">
        <v>42449</v>
      </c>
    </row>
    <row r="8">
      <c r="A8" s="22" t="n">
        <v>1396</v>
      </c>
      <c r="B8" s="23" t="n">
        <v>42815</v>
      </c>
    </row>
    <row r="9">
      <c r="A9" s="22" t="n">
        <v>1397</v>
      </c>
      <c r="B9" s="23" t="n">
        <v>43180</v>
      </c>
    </row>
    <row r="10">
      <c r="A10" s="22" t="n">
        <v>1398</v>
      </c>
      <c r="B10" s="23" t="n">
        <v>43545</v>
      </c>
    </row>
    <row r="11">
      <c r="A11" s="22" t="n">
        <v>1399</v>
      </c>
      <c r="B11" s="23" t="n">
        <v>43910</v>
      </c>
    </row>
    <row r="12">
      <c r="A12" s="22" t="n">
        <v>1400</v>
      </c>
      <c r="B12" s="23" t="n">
        <v>44276</v>
      </c>
    </row>
    <row r="13">
      <c r="A13" s="22" t="n">
        <v>1401</v>
      </c>
      <c r="B13" s="23" t="n">
        <v>44641</v>
      </c>
    </row>
    <row r="14">
      <c r="A14" s="22" t="n">
        <v>1402</v>
      </c>
      <c r="B14" s="23" t="n">
        <v>45006</v>
      </c>
    </row>
    <row r="15">
      <c r="A15" s="22" t="n">
        <v>1403</v>
      </c>
      <c r="B15" s="23" t="n">
        <v>45371</v>
      </c>
    </row>
    <row r="16">
      <c r="A16" s="22" t="n">
        <v>1404</v>
      </c>
      <c r="B16" s="23" t="n">
        <v>45737</v>
      </c>
    </row>
    <row r="17">
      <c r="A17" s="22" t="n">
        <v>1405</v>
      </c>
      <c r="B17" s="23" t="n">
        <v>46102</v>
      </c>
    </row>
    <row r="18">
      <c r="A18" s="22" t="n">
        <v>1406</v>
      </c>
      <c r="B18" s="23" t="n">
        <v>46467</v>
      </c>
    </row>
    <row r="19">
      <c r="A19" s="22" t="n">
        <v>1407</v>
      </c>
      <c r="B19" s="23" t="n">
        <v>46832</v>
      </c>
    </row>
    <row r="20">
      <c r="A20" s="22" t="n">
        <v>1408</v>
      </c>
      <c r="B20" s="23" t="n">
        <v>47197</v>
      </c>
    </row>
    <row r="21">
      <c r="A21" s="22" t="n">
        <v>1409</v>
      </c>
      <c r="B21" s="23" t="n">
        <v>47563</v>
      </c>
    </row>
    <row r="22">
      <c r="A22" s="22" t="n">
        <v>1410</v>
      </c>
      <c r="B22" s="23" t="n">
        <v>47928</v>
      </c>
    </row>
    <row r="23">
      <c r="A23" s="22" t="n">
        <v>1411</v>
      </c>
      <c r="B23" s="23" t="n">
        <v>48293</v>
      </c>
    </row>
    <row r="24">
      <c r="A24" s="22" t="n">
        <v>1412</v>
      </c>
      <c r="B24" s="23" t="n">
        <v>48658</v>
      </c>
    </row>
    <row r="25">
      <c r="A25" s="22" t="n">
        <v>1413</v>
      </c>
      <c r="B25" s="23" t="n">
        <v>49024</v>
      </c>
    </row>
    <row r="26">
      <c r="A26" s="22" t="n">
        <v>1414</v>
      </c>
      <c r="B26" s="23" t="n">
        <v>49389</v>
      </c>
    </row>
    <row r="27">
      <c r="A27" s="22" t="n">
        <v>1415</v>
      </c>
      <c r="B27" s="23" t="n">
        <v>49754</v>
      </c>
    </row>
    <row r="28">
      <c r="A28" s="22" t="n">
        <v>1416</v>
      </c>
      <c r="B28" s="23" t="n">
        <v>50119</v>
      </c>
    </row>
    <row r="29">
      <c r="A29" s="22" t="n">
        <v>1417</v>
      </c>
      <c r="B29" s="23" t="n">
        <v>50485</v>
      </c>
    </row>
    <row r="30">
      <c r="A30" s="22" t="n">
        <v>1418</v>
      </c>
      <c r="B30" s="23" t="n">
        <v>50850</v>
      </c>
    </row>
    <row r="31">
      <c r="A31" s="22" t="n">
        <v>1419</v>
      </c>
      <c r="B31" s="23" t="n">
        <v>51215</v>
      </c>
    </row>
    <row r="32">
      <c r="A32" s="22" t="n">
        <v>1420</v>
      </c>
      <c r="B32" s="23" t="n">
        <v>51580</v>
      </c>
    </row>
    <row r="33">
      <c r="A33" s="22" t="n">
        <v>1421</v>
      </c>
      <c r="B33" s="23" t="n">
        <v>51946</v>
      </c>
    </row>
    <row r="34">
      <c r="A34" s="22" t="n">
        <v>1422</v>
      </c>
      <c r="B34" s="23" t="n">
        <v>52311</v>
      </c>
    </row>
    <row r="35">
      <c r="A35" s="22" t="n">
        <v>1423</v>
      </c>
      <c r="B35" s="23" t="n">
        <v>52676</v>
      </c>
    </row>
    <row r="36">
      <c r="A36" s="22" t="n">
        <v>1424</v>
      </c>
      <c r="B36" s="23" t="n">
        <v>53041</v>
      </c>
    </row>
    <row r="37">
      <c r="A37" s="22" t="n">
        <v>1425</v>
      </c>
      <c r="B37" s="23" t="n">
        <v>53407</v>
      </c>
    </row>
    <row r="38">
      <c r="A38" s="22" t="n">
        <v>1426</v>
      </c>
      <c r="B38" s="23" t="n">
        <v>53772</v>
      </c>
    </row>
    <row r="39">
      <c r="A39" s="22" t="n">
        <v>1427</v>
      </c>
      <c r="B39" s="23" t="n">
        <v>54137</v>
      </c>
    </row>
    <row r="40">
      <c r="A40" s="22" t="n">
        <v>1428</v>
      </c>
      <c r="B40" s="23" t="n">
        <v>54502</v>
      </c>
    </row>
    <row r="41">
      <c r="A41" s="22" t="n">
        <v>1429</v>
      </c>
      <c r="B41" s="23" t="n">
        <v>54868</v>
      </c>
    </row>
    <row r="42">
      <c r="A42" s="22" t="n">
        <v>1430</v>
      </c>
      <c r="B42" s="23" t="n">
        <v>55233</v>
      </c>
    </row>
    <row r="43">
      <c r="A43" s="22" t="n">
        <v>1431</v>
      </c>
      <c r="B43" s="23" t="n">
        <v>55598</v>
      </c>
    </row>
    <row r="44">
      <c r="A44" s="22" t="n">
        <v>1432</v>
      </c>
      <c r="B44" s="23" t="n">
        <v>55963</v>
      </c>
    </row>
    <row r="45">
      <c r="A45" s="22" t="n">
        <v>1433</v>
      </c>
      <c r="B45" s="23" t="n">
        <v>56329</v>
      </c>
    </row>
    <row r="46">
      <c r="A46" s="22" t="n">
        <v>1434</v>
      </c>
      <c r="B46" s="23" t="n">
        <v>56694</v>
      </c>
    </row>
    <row r="47">
      <c r="A47" s="22" t="n">
        <v>1435</v>
      </c>
      <c r="B47" s="23" t="n">
        <v>57059</v>
      </c>
    </row>
    <row r="48">
      <c r="A48" s="22" t="n">
        <v>1436</v>
      </c>
      <c r="B48" s="23" t="n">
        <v>57424</v>
      </c>
    </row>
    <row r="49">
      <c r="A49" s="22" t="n">
        <v>1437</v>
      </c>
      <c r="B49" s="23" t="n">
        <v>57790</v>
      </c>
    </row>
    <row r="50">
      <c r="A50" s="22" t="n">
        <v>1438</v>
      </c>
      <c r="B50" s="23" t="n">
        <v>58155</v>
      </c>
    </row>
    <row r="51">
      <c r="A51" s="22" t="n">
        <v>1439</v>
      </c>
      <c r="B51" s="23" t="n">
        <v>58520</v>
      </c>
    </row>
    <row r="52">
      <c r="A52" s="22" t="n">
        <v>1440</v>
      </c>
      <c r="B52" s="23" t="n">
        <v>58885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2026-10-27T19:04:30Z</dcterms:created>
  <dcterms:modified xsi:type="dcterms:W3CDTF">2026-10-27T19:04:31Z</dcterms:modified>
</cp:coreProperties>
</file>