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داشبورد" sheetId="1" state="visible" r:id="rId3"/>
    <sheet name="راهنما" sheetId="2" state="visible" r:id="rId4"/>
    <sheet name="فعالیت‌ها" sheetId="3" state="visible" r:id="rId5"/>
    <sheet name="برنامه" sheetId="4" state="visible" r:id="rId6"/>
    <sheet name="پیشرفت واقعی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5" authorId="0">
      <text>
        <r>
          <rPr>
            <sz val="10"/>
            <rFont val="FreeSans"/>
            <family val="2"/>
          </rPr>
          <t xml:space="preserve">هفته‌ای که گزارش برای آن است (۱ تا </t>
        </r>
        <r>
          <rPr>
            <sz val="10"/>
            <rFont val="Arial"/>
            <family val="2"/>
          </rPr>
          <t xml:space="preserve">26).</t>
        </r>
      </text>
    </comment>
    <comment ref="C6" authorId="0">
      <text>
        <r>
          <rPr>
            <sz val="10"/>
            <rFont val="FreeSans"/>
            <family val="2"/>
          </rPr>
          <t xml:space="preserve">تاریخ میلادی شروع پروژه؛ ستون «تاریخ» جدول هفتگی از آن ساخته می‌شود</t>
        </r>
        <r>
          <rPr>
            <sz val="10"/>
            <rFont val="Arial"/>
            <family val="2"/>
          </rPr>
          <t xml:space="preserve">.</t>
        </r>
      </text>
    </comment>
  </commentList>
</comments>
</file>

<file path=xl/sharedStrings.xml><?xml version="1.0" encoding="utf-8"?>
<sst xmlns="http://schemas.openxmlformats.org/spreadsheetml/2006/main" count="129" uniqueCount="94">
  <si>
    <t xml:space="preserve">منحنی S پیشرفت پروژه</t>
  </si>
  <si>
    <t xml:space="preserve">AXISLABS · اکسیس لبز — از داده تا تصمیم · instagram.com/axislabs.ir</t>
  </si>
  <si>
    <t xml:space="preserve">قالب رایگان اکسیس لبز. فقط سلول‌های آبیِ زمینه‌زرد را تغییر دهید؛ بقیه خودکار است.</t>
  </si>
  <si>
    <t xml:space="preserve">نام پروژه</t>
  </si>
  <si>
    <t xml:space="preserve">پروژه‌ی نمونه</t>
  </si>
  <si>
    <t xml:space="preserve">هفته‌ی گزارش</t>
  </si>
  <si>
    <t xml:space="preserve">تاریخ شروع پروژه</t>
  </si>
  <si>
    <t xml:space="preserve">SPI = واقعی ÷ برنامه‌ای
۱ یعنی دقیقاً طبق برنامه؛
زیر ۰٫۹۵ هشدار، زیر ۰٫۸۵ عقب‌افتاده.</t>
  </si>
  <si>
    <t xml:space="preserve">برنامه‌ای تا امروز</t>
  </si>
  <si>
    <t xml:space="preserve">واقعی تا امروز</t>
  </si>
  <si>
    <t xml:space="preserve">انحراف</t>
  </si>
  <si>
    <t xml:space="preserve">شاخص SPI</t>
  </si>
  <si>
    <t xml:space="preserve">وضعیت</t>
  </si>
  <si>
    <t xml:space="preserve">جمع وزن فعالیت‌ها</t>
  </si>
  <si>
    <t xml:space="preserve">هفته</t>
  </si>
  <si>
    <t xml:space="preserve">تاریخ</t>
  </si>
  <si>
    <t xml:space="preserve">برنامه‌ای تجمعی</t>
  </si>
  <si>
    <t xml:space="preserve">واقعی تجمعی</t>
  </si>
  <si>
    <t xml:space="preserve">SPI</t>
  </si>
  <si>
    <t xml:space="preserve">خطای N/A در ستون «واقعی» بعد از هفته‌ی گزارش عمدی است تا خط «واقعی» در نمودار ادامه پیدا نکند.</t>
  </si>
  <si>
    <t xml:space="preserve">راهنمای استفاده</t>
  </si>
  <si>
    <t xml:space="preserve">۱</t>
  </si>
  <si>
    <t xml:space="preserve">در برگه‌ی «فعالیت‌ها» فعالیت‌های پروژه را بنویسید (تا ۱۵ ردیف): نام، وزن، هفته‌ی شروع و مدت.</t>
  </si>
  <si>
    <t xml:space="preserve">۲</t>
  </si>
  <si>
    <t xml:space="preserve">وزن هر فعالیت سهم آن از کل پروژه است (مثلاً بر اساس بودجه یا نفر-ساعت). جمع وزن‌ها باید ۱۰۰٪ شود.</t>
  </si>
  <si>
    <t xml:space="preserve">۳</t>
  </si>
  <si>
    <t xml:space="preserve">برگه‌ی «برنامه» خودکار ساخته می‌شود: هر فعالیت در طول مدتش به‌صورت خطی پیش می‌رود.</t>
  </si>
  <si>
    <t xml:space="preserve">۴</t>
  </si>
  <si>
    <t xml:space="preserve">هر هفته در برگه‌ی «پیشرفت واقعی» درصد «تجمعی» هر فعالیت را وارد کنید (مثلاً ۴۰٪ یعنی تا امروز ۴۰٪ آن تمام شده).</t>
  </si>
  <si>
    <t xml:space="preserve">۵</t>
  </si>
  <si>
    <t xml:space="preserve">در «داشبورد» هفته‌ی گزارش را عوض کنید؛ منحنی S، انحراف و شاخص SPI به‌روز می‌شوند.</t>
  </si>
  <si>
    <t xml:space="preserve">شاخص عملکرد زمانی = پیشرفت واقعی ÷ پیشرفت برنامه‌ای. ۱ یعنی طبق برنامه، کمتر از ۱ یعنی عقب‌تر از برنامه.</t>
  </si>
  <si>
    <t xml:space="preserve">رنگ‌ها</t>
  </si>
  <si>
    <t xml:space="preserve">آبی با زمینه‌ی زرد: ورودی شما · سیاه: فرمول · سبز: ارجاع به برگه‌ی دیگر.</t>
  </si>
  <si>
    <t xml:space="preserve">نمونه</t>
  </si>
  <si>
    <t xml:space="preserve">داده‌های فعلی ساختگی‌اند تا شکل خروجی را ببینید. آن‌ها را با داده‌های پروژه‌ی خودتان جایگزین کنید.</t>
  </si>
  <si>
    <t xml:space="preserve">سامانه‌ی کنترل پروژه‌ی کامل (چند پروژه، گانت، هشدار خودکار، گزارش) می‌خواهید؟ در اینستاگرام @axislabs.ir دایرکت بدهید.</t>
  </si>
  <si>
    <t xml:space="preserve">فهرست فعالیت‌ها و وزن‌ها</t>
  </si>
  <si>
    <t xml:space="preserve">سلول‌های آبیِ زمینه‌زرد را پر کنید. وزن‌ها باید روی‌هم ۱۰۰٪ شوند. شروع و مدت بر حسب «هفته» از شروع پروژه است.</t>
  </si>
  <si>
    <t xml:space="preserve">کد</t>
  </si>
  <si>
    <t xml:space="preserve">فعالیت</t>
  </si>
  <si>
    <t xml:space="preserve">وزن (٪)</t>
  </si>
  <si>
    <t xml:space="preserve">هفته‌ی شروع</t>
  </si>
  <si>
    <t xml:space="preserve">مدت (هفته)</t>
  </si>
  <si>
    <t xml:space="preserve">هفته‌ی پایان</t>
  </si>
  <si>
    <t xml:space="preserve">برنامه تا هفته‌ی گزارش</t>
  </si>
  <si>
    <t xml:space="preserve">واقعی تا هفته‌ی گزارش</t>
  </si>
  <si>
    <t xml:space="preserve">A1</t>
  </si>
  <si>
    <t xml:space="preserve">طراحی و مستندات</t>
  </si>
  <si>
    <t xml:space="preserve">A2</t>
  </si>
  <si>
    <t xml:space="preserve">مجوزها و قراردادها</t>
  </si>
  <si>
    <t xml:space="preserve">A3</t>
  </si>
  <si>
    <t xml:space="preserve">تأمین مصالح و تجهیزات</t>
  </si>
  <si>
    <t xml:space="preserve">A4</t>
  </si>
  <si>
    <t xml:space="preserve">آماده‌سازی کارگاه</t>
  </si>
  <si>
    <t xml:space="preserve">A5</t>
  </si>
  <si>
    <t xml:space="preserve">اجرای فاز ۱</t>
  </si>
  <si>
    <t xml:space="preserve">A6</t>
  </si>
  <si>
    <t xml:space="preserve">اجرای فاز ۲</t>
  </si>
  <si>
    <t xml:space="preserve">A7</t>
  </si>
  <si>
    <t xml:space="preserve">تأسیسات و نازک‌کاری</t>
  </si>
  <si>
    <t xml:space="preserve">A8</t>
  </si>
  <si>
    <t xml:space="preserve">تحویل و مستندسازی</t>
  </si>
  <si>
    <t xml:space="preserve">جمع وزن‌ها</t>
  </si>
  <si>
    <t xml:space="preserve">برنامه — پیشرفت تجمعی برنامه‌ای هر فعالیت</t>
  </si>
  <si>
    <t xml:space="preserve">خودکار محاسبه می‌شود (توزیع خطی در طول مدت فعالیت). دست نزنید.</t>
  </si>
  <si>
    <t xml:space="preserve">هفته 1</t>
  </si>
  <si>
    <t xml:space="preserve">هفته 2</t>
  </si>
  <si>
    <t xml:space="preserve">هفته 3</t>
  </si>
  <si>
    <t xml:space="preserve">هفته 4</t>
  </si>
  <si>
    <t xml:space="preserve">هفته 5</t>
  </si>
  <si>
    <t xml:space="preserve">هفته 6</t>
  </si>
  <si>
    <t xml:space="preserve">هفته 7</t>
  </si>
  <si>
    <t xml:space="preserve">هفته 8</t>
  </si>
  <si>
    <t xml:space="preserve">هفته 9</t>
  </si>
  <si>
    <t xml:space="preserve">هفته 10</t>
  </si>
  <si>
    <t xml:space="preserve">هفته 11</t>
  </si>
  <si>
    <t xml:space="preserve">هفته 12</t>
  </si>
  <si>
    <t xml:space="preserve">هفته 13</t>
  </si>
  <si>
    <t xml:space="preserve">هفته 14</t>
  </si>
  <si>
    <t xml:space="preserve">هفته 15</t>
  </si>
  <si>
    <t xml:space="preserve">هفته 16</t>
  </si>
  <si>
    <t xml:space="preserve">هفته 17</t>
  </si>
  <si>
    <t xml:space="preserve">هفته 18</t>
  </si>
  <si>
    <t xml:space="preserve">هفته 19</t>
  </si>
  <si>
    <t xml:space="preserve">هفته 20</t>
  </si>
  <si>
    <t xml:space="preserve">هفته 21</t>
  </si>
  <si>
    <t xml:space="preserve">هفته 22</t>
  </si>
  <si>
    <t xml:space="preserve">هفته 23</t>
  </si>
  <si>
    <t xml:space="preserve">هفته 24</t>
  </si>
  <si>
    <t xml:space="preserve">هفته 25</t>
  </si>
  <si>
    <t xml:space="preserve">هفته 26</t>
  </si>
  <si>
    <t xml:space="preserve">پیشرفت واقعی — درصد تجمعی هر فعالیت در پایان هر هفته</t>
  </si>
  <si>
    <t xml:space="preserve">فقط تا هفته‌ی گزارش پر کنید؛ عدد هر هفته «تجمعی» است، نه افزایشی.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</si>
</sst>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"/>
    <numFmt numFmtId="166" formatCode="yyyy/mm/dd"/>
    <numFmt numFmtId="167" formatCode="0.0%"/>
    <numFmt numFmtId="168" formatCode="\+0.0%;[RED]\-0.0%;0.0%"/>
    <numFmt numFmtId="169" formatCode="0.00"/>
    <numFmt numFmtId="170" formatCode="0%"/>
    <numFmt numFmtId="171" formatCode="General"/>
    <numFmt numFmtId="172" formatCode="0%;[RED]\-0%;0%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Tahoma"/>
      <family val="0"/>
      <charset val="1"/>
    </font>
    <font>
      <sz val="9"/>
      <color rgb="FF94A3B8"/>
      <name val="Tahoma"/>
      <family val="0"/>
      <charset val="1"/>
    </font>
    <font>
      <i val="true"/>
      <sz val="9"/>
      <color rgb="FF475569"/>
      <name val="Tahoma"/>
      <family val="0"/>
      <charset val="1"/>
    </font>
    <font>
      <b val="true"/>
      <sz val="10"/>
      <name val="Tahoma"/>
      <family val="0"/>
      <charset val="1"/>
    </font>
    <font>
      <sz val="10"/>
      <color rgb="FF0000FF"/>
      <name val="Tahoma"/>
      <family val="0"/>
      <charset val="1"/>
    </font>
    <font>
      <sz val="9"/>
      <color rgb="FF475569"/>
      <name val="Tahoma"/>
      <family val="0"/>
      <charset val="1"/>
    </font>
    <font>
      <b val="true"/>
      <sz val="12"/>
      <name val="Tahoma"/>
      <family val="0"/>
      <charset val="1"/>
    </font>
    <font>
      <sz val="10"/>
      <color rgb="FF008000"/>
      <name val="Tahoma"/>
      <family val="0"/>
      <charset val="1"/>
    </font>
    <font>
      <b val="true"/>
      <sz val="10"/>
      <color rgb="FFFFFFFF"/>
      <name val="Tahoma"/>
      <family val="0"/>
      <charset val="1"/>
    </font>
    <font>
      <sz val="10"/>
      <name val="Tahoma"/>
      <family val="0"/>
      <charset val="1"/>
    </font>
    <font>
      <i val="true"/>
      <sz val="8"/>
      <color rgb="FF94A3B8"/>
      <name val="Tahoma"/>
      <family val="0"/>
      <charset val="1"/>
    </font>
    <font>
      <sz val="10"/>
      <name val="FreeSans"/>
      <family val="2"/>
    </font>
    <font>
      <sz val="10"/>
      <name val="Arial"/>
      <family val="2"/>
    </font>
    <font>
      <b val="true"/>
      <sz val="18"/>
      <color rgb="FF000000"/>
      <name val="FreeSans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FreeSans"/>
      <family val="2"/>
    </font>
    <font>
      <b val="true"/>
      <sz val="10"/>
      <color rgb="FF2563EB"/>
      <name val="Tahom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B0F19"/>
        <bgColor rgb="FF000000"/>
      </patternFill>
    </fill>
    <fill>
      <patternFill patternType="solid">
        <fgColor rgb="FFFFF4CC"/>
        <bgColor rgb="FFFEF3C7"/>
      </patternFill>
    </fill>
    <fill>
      <patternFill patternType="solid">
        <fgColor rgb="FFE2E8F0"/>
        <bgColor rgb="FFDBEAFE"/>
      </patternFill>
    </fill>
    <fill>
      <patternFill patternType="solid">
        <fgColor rgb="FF2563EB"/>
        <bgColor rgb="FF0066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70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0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Tahoma"/>
        <charset val="1"/>
        <family val="0"/>
        <b val="1"/>
        <color rgb="FF047857"/>
      </font>
      <fill>
        <patternFill>
          <bgColor rgb="FFD1FAE5"/>
        </patternFill>
      </fill>
    </dxf>
    <dxf>
      <font>
        <name val="Tahoma"/>
        <charset val="1"/>
        <family val="0"/>
        <b val="1"/>
        <color rgb="FFB45309"/>
      </font>
      <fill>
        <patternFill>
          <bgColor rgb="FFFEF3C7"/>
        </patternFill>
      </fill>
    </dxf>
    <dxf>
      <font>
        <name val="Tahoma"/>
        <charset val="1"/>
        <family val="0"/>
        <b val="1"/>
        <color rgb="FFB91C1C"/>
      </font>
      <fill>
        <patternFill>
          <bgColor rgb="FFFEE2E2"/>
        </patternFill>
      </fill>
    </dxf>
    <dxf>
      <font>
        <color rgb="FFFFFFFF"/>
      </font>
    </dxf>
    <dxf>
      <fill>
        <patternFill>
          <bgColor rgb="FFDBEAF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D9D9D9"/>
      <rgbColor rgb="FF878787"/>
      <rgbColor rgb="FF9999FF"/>
      <rgbColor rgb="FFB45309"/>
      <rgbColor rgb="FFFFF4CC"/>
      <rgbColor rgb="FFDBEAFE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6E8"/>
      <rgbColor rgb="FFE2E8F0"/>
      <rgbColor rgb="FFD1FAE5"/>
      <rgbColor rgb="FFFEF3C7"/>
      <rgbColor rgb="FF99CCFF"/>
      <rgbColor rgb="FFFF99CC"/>
      <rgbColor rgb="FFCC99FF"/>
      <rgbColor rgb="FFFEE2E2"/>
      <rgbColor rgb="FF2563EB"/>
      <rgbColor rgb="FF33CCCC"/>
      <rgbColor rgb="FF99CC00"/>
      <rgbColor rgb="FFFFCC00"/>
      <rgbColor rgb="FFFF9900"/>
      <rgbColor rgb="FFFF6600"/>
      <rgbColor rgb="FF475569"/>
      <rgbColor rgb="FF94A3B8"/>
      <rgbColor rgb="FF003366"/>
      <rgbColor rgb="FF339966"/>
      <rgbColor rgb="FF0B0F19"/>
      <rgbColor rgb="FF333300"/>
      <rgbColor rgb="FFB9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منحنی S — برنامه‌ای در برابر واقعی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داشبورد!C16</c:f>
              <c:strCache>
                <c:ptCount val="1"/>
                <c:pt idx="0">
                  <c:v>برنامه‌ای تجمعی</c:v>
                </c:pt>
              </c:strCache>
            </c:strRef>
          </c:tx>
          <c:spPr>
            <a:solidFill>
              <a:srgbClr val="2563eb"/>
            </a:solidFill>
            <a:ln w="32040">
              <a:solidFill>
                <a:srgbClr val="2563eb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داشبورد!$A$17:$A$42</c:f>
              <c:strCache>
                <c:ptCount val="2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</c:strCache>
            </c:strRef>
          </c:cat>
          <c:val>
            <c:numRef>
              <c:f>داشبورد!$C$17:$C$42</c:f>
              <c:numCache>
                <c:formatCode>0.0%</c:formatCode>
                <c:ptCount val="26"/>
                <c:pt idx="0">
                  <c:v>0.02</c:v>
                </c:pt>
                <c:pt idx="1">
                  <c:v>0.0525</c:v>
                </c:pt>
                <c:pt idx="2">
                  <c:v>0.085</c:v>
                </c:pt>
                <c:pt idx="3">
                  <c:v>0.1325</c:v>
                </c:pt>
                <c:pt idx="4">
                  <c:v>0.176666666666667</c:v>
                </c:pt>
                <c:pt idx="5">
                  <c:v>0.208333333333333</c:v>
                </c:pt>
                <c:pt idx="6">
                  <c:v>0.267777777777778</c:v>
                </c:pt>
                <c:pt idx="7">
                  <c:v>0.310555555555556</c:v>
                </c:pt>
                <c:pt idx="8">
                  <c:v>0.353333333333333</c:v>
                </c:pt>
                <c:pt idx="9">
                  <c:v>0.396111111111111</c:v>
                </c:pt>
                <c:pt idx="10">
                  <c:v>0.438888888888889</c:v>
                </c:pt>
                <c:pt idx="11">
                  <c:v>0.466666666666667</c:v>
                </c:pt>
                <c:pt idx="12">
                  <c:v>0.522222222222222</c:v>
                </c:pt>
                <c:pt idx="13">
                  <c:v>0.577777777777778</c:v>
                </c:pt>
                <c:pt idx="14">
                  <c:v>0.633333333333333</c:v>
                </c:pt>
                <c:pt idx="15">
                  <c:v>0.661111111111111</c:v>
                </c:pt>
                <c:pt idx="16">
                  <c:v>0.688888888888889</c:v>
                </c:pt>
                <c:pt idx="17">
                  <c:v>0.738095238095238</c:v>
                </c:pt>
                <c:pt idx="18">
                  <c:v>0.787301587301587</c:v>
                </c:pt>
                <c:pt idx="19">
                  <c:v>0.836507936507937</c:v>
                </c:pt>
                <c:pt idx="20">
                  <c:v>0.885714285714286</c:v>
                </c:pt>
                <c:pt idx="21">
                  <c:v>0.907142857142857</c:v>
                </c:pt>
                <c:pt idx="22">
                  <c:v>0.928571428571429</c:v>
                </c:pt>
                <c:pt idx="23">
                  <c:v>0.966666666666667</c:v>
                </c:pt>
                <c:pt idx="24">
                  <c:v>0.983333333333333</c:v>
                </c:pt>
                <c:pt idx="25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داشبورد!D16</c:f>
              <c:strCache>
                <c:ptCount val="1"/>
                <c:pt idx="0">
                  <c:v>واقعی تجمعی</c:v>
                </c:pt>
              </c:strCache>
            </c:strRef>
          </c:tx>
          <c:spPr>
            <a:solidFill>
              <a:srgbClr val="00c6e8"/>
            </a:solidFill>
            <a:ln w="32040">
              <a:solidFill>
                <a:srgbClr val="00c6e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داشبورد!$A$17:$A$42</c:f>
              <c:strCache>
                <c:ptCount val="2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</c:strCache>
            </c:strRef>
          </c:cat>
          <c:val>
            <c:numRef>
              <c:f>داشبورد!$D$17:$D$42</c:f>
              <c:numCache>
                <c:formatCode>0.0%</c:formatCode>
                <c:ptCount val="26"/>
                <c:pt idx="0">
                  <c:v>0.02</c:v>
                </c:pt>
                <c:pt idx="1">
                  <c:v>0.0525</c:v>
                </c:pt>
                <c:pt idx="2">
                  <c:v>0.085</c:v>
                </c:pt>
                <c:pt idx="3">
                  <c:v>0.1295</c:v>
                </c:pt>
                <c:pt idx="4">
                  <c:v>0.1665</c:v>
                </c:pt>
                <c:pt idx="5">
                  <c:v>0.1935</c:v>
                </c:pt>
                <c:pt idx="6">
                  <c:v>0.2455</c:v>
                </c:pt>
                <c:pt idx="7">
                  <c:v>0.264</c:v>
                </c:pt>
                <c:pt idx="8">
                  <c:v>0.301</c:v>
                </c:pt>
                <c:pt idx="9">
                  <c:v>0.3255</c:v>
                </c:pt>
                <c:pt idx="10">
                  <c:v>0.3625</c:v>
                </c:pt>
                <c:pt idx="11">
                  <c:v>0.375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91267607"/>
        <c:axId val="98787429"/>
      </c:lineChart>
      <c:catAx>
        <c:axId val="9126760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هفته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787429"/>
        <c:crosses val="autoZero"/>
        <c:auto val="1"/>
        <c:lblAlgn val="ctr"/>
        <c:lblOffset val="100"/>
        <c:noMultiLvlLbl val="0"/>
      </c:catAx>
      <c:valAx>
        <c:axId val="98787429"/>
        <c:scaling>
          <c:orientation val="minMax"/>
          <c:max val="1"/>
          <c:min val="0"/>
        </c:scaling>
        <c:delete val="0"/>
        <c:axPos val="l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پیشرفت تجمعی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1267607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-61920</xdr:colOff>
      <xdr:row>3</xdr:row>
      <xdr:rowOff>39600</xdr:rowOff>
    </xdr:from>
    <xdr:to>
      <xdr:col>18</xdr:col>
      <xdr:colOff>0</xdr:colOff>
      <xdr:row>22</xdr:row>
      <xdr:rowOff>169920</xdr:rowOff>
    </xdr:to>
    <xdr:graphicFrame>
      <xdr:nvGraphicFramePr>
        <xdr:cNvPr id="0" name="Chart 1"/>
        <xdr:cNvGraphicFramePr/>
      </xdr:nvGraphicFramePr>
      <xdr:xfrm>
        <a:off x="-14578200" y="762120"/>
        <a:ext cx="7199640" cy="39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3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3"/>
    <col collapsed="false" customWidth="true" hidden="false" outlineLevel="0" max="4" min="3" style="0" width="14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10" min="7" style="0" width="4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1.9" hidden="false" customHeight="fals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customFormat="false" ht="15" hidden="false" customHeight="false" outlineLevel="0" collapsed="false">
      <c r="B4" s="4" t="s">
        <v>3</v>
      </c>
      <c r="C4" s="5" t="s">
        <v>4</v>
      </c>
    </row>
    <row r="5" customFormat="false" ht="15" hidden="false" customHeight="false" outlineLevel="0" collapsed="false">
      <c r="B5" s="4" t="s">
        <v>5</v>
      </c>
      <c r="C5" s="6" t="n">
        <v>12</v>
      </c>
    </row>
    <row r="6" customFormat="false" ht="15" hidden="false" customHeight="false" outlineLevel="0" collapsed="false">
      <c r="B6" s="4" t="s">
        <v>6</v>
      </c>
      <c r="C6" s="7" t="n">
        <v>46102</v>
      </c>
    </row>
    <row r="8" customFormat="false" ht="15" hidden="false" customHeight="true" outlineLevel="0" collapsed="false">
      <c r="B8" s="8" t="s">
        <v>7</v>
      </c>
      <c r="C8" s="8"/>
      <c r="E8" s="9" t="s">
        <v>8</v>
      </c>
      <c r="F8" s="10" t="n">
        <f aca="false">INDEX(C17:C42,$C$5)</f>
        <v>0.466666666666667</v>
      </c>
    </row>
    <row r="9" customFormat="false" ht="15" hidden="false" customHeight="false" outlineLevel="0" collapsed="false">
      <c r="B9" s="8"/>
      <c r="C9" s="8"/>
      <c r="E9" s="9" t="s">
        <v>9</v>
      </c>
      <c r="F9" s="10" t="n">
        <f aca="false">INDEX(D17:D42,$C$5)</f>
        <v>0.375</v>
      </c>
    </row>
    <row r="10" customFormat="false" ht="15" hidden="false" customHeight="false" outlineLevel="0" collapsed="false">
      <c r="B10" s="8"/>
      <c r="C10" s="8"/>
      <c r="E10" s="9" t="s">
        <v>10</v>
      </c>
      <c r="F10" s="11" t="n">
        <f aca="false">F9-F8</f>
        <v>-0.0916666666666667</v>
      </c>
    </row>
    <row r="11" customFormat="false" ht="15" hidden="false" customHeight="false" outlineLevel="0" collapsed="false">
      <c r="B11" s="8"/>
      <c r="C11" s="8"/>
      <c r="E11" s="9" t="s">
        <v>11</v>
      </c>
      <c r="F11" s="12" t="n">
        <f aca="false">IFERROR(F9/F8,0)</f>
        <v>0.803571428571429</v>
      </c>
    </row>
    <row r="12" customFormat="false" ht="15" hidden="false" customHeight="false" outlineLevel="0" collapsed="false">
      <c r="B12" s="8"/>
      <c r="C12" s="8"/>
      <c r="E12" s="9" t="s">
        <v>12</v>
      </c>
      <c r="F12" s="13" t="str">
        <f aca="false">IF(F11&gt;=0.95,"در برنامه",IF(F11&gt;=0.85,"هشدار","عقب‌افتاده"))</f>
        <v>عقب‌افتاده</v>
      </c>
    </row>
    <row r="14" customFormat="false" ht="15" hidden="false" customHeight="false" outlineLevel="0" collapsed="false">
      <c r="B14" s="4" t="s">
        <v>13</v>
      </c>
      <c r="C14" s="14" t="str">
        <f aca="false">'فعالیت‌ها'!D21</f>
        <v>✓ درست است</v>
      </c>
      <c r="D14" s="14"/>
    </row>
    <row r="16" customFormat="false" ht="31.5" hidden="false" customHeight="true" outlineLevel="0" collapsed="false">
      <c r="A16" s="15" t="s">
        <v>14</v>
      </c>
      <c r="B16" s="15" t="s">
        <v>15</v>
      </c>
      <c r="C16" s="15" t="s">
        <v>16</v>
      </c>
      <c r="D16" s="15" t="s">
        <v>17</v>
      </c>
      <c r="E16" s="15" t="s">
        <v>10</v>
      </c>
      <c r="F16" s="15" t="s">
        <v>18</v>
      </c>
    </row>
    <row r="17" customFormat="false" ht="15" hidden="false" customHeight="false" outlineLevel="0" collapsed="false">
      <c r="A17" s="16" t="n">
        <v>1</v>
      </c>
      <c r="B17" s="17" t="n">
        <f aca="false">$C$6+7*(A17-1)</f>
        <v>46102</v>
      </c>
      <c r="C17" s="18" t="n">
        <f aca="false">SUMPRODUCT('فعالیت‌ها'!$C$6:$C$20,برنامه!C6:C20)</f>
        <v>0.02</v>
      </c>
      <c r="D17" s="18" t="n">
        <f aca="false">IF(A17&gt;$C$5,NA(),SUMPRODUCT('فعالیت‌ها'!$C$6:$C$20,'پیشرفت واقعی'!C6:C20))</f>
        <v>0.02</v>
      </c>
      <c r="E17" s="19" t="n">
        <f aca="false">IF(A17&gt;$C$5,"",D17-C17)</f>
        <v>0</v>
      </c>
      <c r="F17" s="20" t="n">
        <f aca="false">IF(A17&gt;$C$5,"",IFERROR(D17/C17,""))</f>
        <v>1</v>
      </c>
    </row>
    <row r="18" customFormat="false" ht="15" hidden="false" customHeight="false" outlineLevel="0" collapsed="false">
      <c r="A18" s="16" t="n">
        <v>2</v>
      </c>
      <c r="B18" s="17" t="n">
        <f aca="false">$C$6+7*(A18-1)</f>
        <v>46109</v>
      </c>
      <c r="C18" s="18" t="n">
        <f aca="false">SUMPRODUCT('فعالیت‌ها'!$C$6:$C$20,برنامه!D6:D20)</f>
        <v>0.0525</v>
      </c>
      <c r="D18" s="18" t="n">
        <f aca="false">IF(A18&gt;$C$5,NA(),SUMPRODUCT('فعالیت‌ها'!$C$6:$C$20,'پیشرفت واقعی'!D6:D20))</f>
        <v>0.0525</v>
      </c>
      <c r="E18" s="19" t="n">
        <f aca="false">IF(A18&gt;$C$5,"",D18-C18)</f>
        <v>0</v>
      </c>
      <c r="F18" s="20" t="n">
        <f aca="false">IF(A18&gt;$C$5,"",IFERROR(D18/C18,""))</f>
        <v>1</v>
      </c>
    </row>
    <row r="19" customFormat="false" ht="15" hidden="false" customHeight="false" outlineLevel="0" collapsed="false">
      <c r="A19" s="16" t="n">
        <v>3</v>
      </c>
      <c r="B19" s="17" t="n">
        <f aca="false">$C$6+7*(A19-1)</f>
        <v>46116</v>
      </c>
      <c r="C19" s="18" t="n">
        <f aca="false">SUMPRODUCT('فعالیت‌ها'!$C$6:$C$20,برنامه!E6:E20)</f>
        <v>0.085</v>
      </c>
      <c r="D19" s="18" t="n">
        <f aca="false">IF(A19&gt;$C$5,NA(),SUMPRODUCT('فعالیت‌ها'!$C$6:$C$20,'پیشرفت واقعی'!E6:E20))</f>
        <v>0.085</v>
      </c>
      <c r="E19" s="19" t="n">
        <f aca="false">IF(A19&gt;$C$5,"",D19-C19)</f>
        <v>0</v>
      </c>
      <c r="F19" s="20" t="n">
        <f aca="false">IF(A19&gt;$C$5,"",IFERROR(D19/C19,""))</f>
        <v>1</v>
      </c>
    </row>
    <row r="20" customFormat="false" ht="15" hidden="false" customHeight="false" outlineLevel="0" collapsed="false">
      <c r="A20" s="16" t="n">
        <v>4</v>
      </c>
      <c r="B20" s="17" t="n">
        <f aca="false">$C$6+7*(A20-1)</f>
        <v>46123</v>
      </c>
      <c r="C20" s="18" t="n">
        <f aca="false">SUMPRODUCT('فعالیت‌ها'!$C$6:$C$20,برنامه!F6:F20)</f>
        <v>0.1325</v>
      </c>
      <c r="D20" s="18" t="n">
        <f aca="false">IF(A20&gt;$C$5,NA(),SUMPRODUCT('فعالیت‌ها'!$C$6:$C$20,'پیشرفت واقعی'!F6:F20))</f>
        <v>0.1295</v>
      </c>
      <c r="E20" s="19" t="n">
        <f aca="false">IF(A20&gt;$C$5,"",D20-C20)</f>
        <v>-0.003</v>
      </c>
      <c r="F20" s="20" t="n">
        <f aca="false">IF(A20&gt;$C$5,"",IFERROR(D20/C20,""))</f>
        <v>0.977358490566038</v>
      </c>
    </row>
    <row r="21" customFormat="false" ht="15" hidden="false" customHeight="false" outlineLevel="0" collapsed="false">
      <c r="A21" s="16" t="n">
        <v>5</v>
      </c>
      <c r="B21" s="17" t="n">
        <f aca="false">$C$6+7*(A21-1)</f>
        <v>46130</v>
      </c>
      <c r="C21" s="18" t="n">
        <f aca="false">SUMPRODUCT('فعالیت‌ها'!$C$6:$C$20,برنامه!G6:G20)</f>
        <v>0.176666666666667</v>
      </c>
      <c r="D21" s="18" t="n">
        <f aca="false">IF(A21&gt;$C$5,NA(),SUMPRODUCT('فعالیت‌ها'!$C$6:$C$20,'پیشرفت واقعی'!G6:G20))</f>
        <v>0.1665</v>
      </c>
      <c r="E21" s="19" t="n">
        <f aca="false">IF(A21&gt;$C$5,"",D21-C21)</f>
        <v>-0.0101666666666667</v>
      </c>
      <c r="F21" s="20" t="n">
        <f aca="false">IF(A21&gt;$C$5,"",IFERROR(D21/C21,""))</f>
        <v>0.942452830188679</v>
      </c>
    </row>
    <row r="22" customFormat="false" ht="15" hidden="false" customHeight="false" outlineLevel="0" collapsed="false">
      <c r="A22" s="16" t="n">
        <v>6</v>
      </c>
      <c r="B22" s="17" t="n">
        <f aca="false">$C$6+7*(A22-1)</f>
        <v>46137</v>
      </c>
      <c r="C22" s="18" t="n">
        <f aca="false">SUMPRODUCT('فعالیت‌ها'!$C$6:$C$20,برنامه!H6:H20)</f>
        <v>0.208333333333333</v>
      </c>
      <c r="D22" s="18" t="n">
        <f aca="false">IF(A22&gt;$C$5,NA(),SUMPRODUCT('فعالیت‌ها'!$C$6:$C$20,'پیشرفت واقعی'!H6:H20))</f>
        <v>0.1935</v>
      </c>
      <c r="E22" s="19" t="n">
        <f aca="false">IF(A22&gt;$C$5,"",D22-C22)</f>
        <v>-0.0148333333333333</v>
      </c>
      <c r="F22" s="20" t="n">
        <f aca="false">IF(A22&gt;$C$5,"",IFERROR(D22/C22,""))</f>
        <v>0.9288</v>
      </c>
    </row>
    <row r="23" customFormat="false" ht="15" hidden="false" customHeight="false" outlineLevel="0" collapsed="false">
      <c r="A23" s="16" t="n">
        <v>7</v>
      </c>
      <c r="B23" s="17" t="n">
        <f aca="false">$C$6+7*(A23-1)</f>
        <v>46144</v>
      </c>
      <c r="C23" s="18" t="n">
        <f aca="false">SUMPRODUCT('فعالیت‌ها'!$C$6:$C$20,برنامه!I6:I20)</f>
        <v>0.267777777777778</v>
      </c>
      <c r="D23" s="18" t="n">
        <f aca="false">IF(A23&gt;$C$5,NA(),SUMPRODUCT('فعالیت‌ها'!$C$6:$C$20,'پیشرفت واقعی'!I6:I20))</f>
        <v>0.2455</v>
      </c>
      <c r="E23" s="19" t="n">
        <f aca="false">IF(A23&gt;$C$5,"",D23-C23)</f>
        <v>-0.0222777777777778</v>
      </c>
      <c r="F23" s="20" t="n">
        <f aca="false">IF(A23&gt;$C$5,"",IFERROR(D23/C23,""))</f>
        <v>0.916804979253112</v>
      </c>
    </row>
    <row r="24" customFormat="false" ht="15" hidden="false" customHeight="false" outlineLevel="0" collapsed="false">
      <c r="A24" s="16" t="n">
        <v>8</v>
      </c>
      <c r="B24" s="17" t="n">
        <f aca="false">$C$6+7*(A24-1)</f>
        <v>46151</v>
      </c>
      <c r="C24" s="18" t="n">
        <f aca="false">SUMPRODUCT('فعالیت‌ها'!$C$6:$C$20,برنامه!J6:J20)</f>
        <v>0.310555555555556</v>
      </c>
      <c r="D24" s="18" t="n">
        <f aca="false">IF(A24&gt;$C$5,NA(),SUMPRODUCT('فعالیت‌ها'!$C$6:$C$20,'پیشرفت واقعی'!J6:J20))</f>
        <v>0.264</v>
      </c>
      <c r="E24" s="19" t="n">
        <f aca="false">IF(A24&gt;$C$5,"",D24-C24)</f>
        <v>-0.0465555555555556</v>
      </c>
      <c r="F24" s="20" t="n">
        <f aca="false">IF(A24&gt;$C$5,"",IFERROR(D24/C24,""))</f>
        <v>0.850089445438283</v>
      </c>
    </row>
    <row r="25" customFormat="false" ht="15" hidden="false" customHeight="false" outlineLevel="0" collapsed="false">
      <c r="A25" s="16" t="n">
        <v>9</v>
      </c>
      <c r="B25" s="17" t="n">
        <f aca="false">$C$6+7*(A25-1)</f>
        <v>46158</v>
      </c>
      <c r="C25" s="18" t="n">
        <f aca="false">SUMPRODUCT('فعالیت‌ها'!$C$6:$C$20,برنامه!K6:K20)</f>
        <v>0.353333333333333</v>
      </c>
      <c r="D25" s="18" t="n">
        <f aca="false">IF(A25&gt;$C$5,NA(),SUMPRODUCT('فعالیت‌ها'!$C$6:$C$20,'پیشرفت واقعی'!K6:K20))</f>
        <v>0.301</v>
      </c>
      <c r="E25" s="19" t="n">
        <f aca="false">IF(A25&gt;$C$5,"",D25-C25)</f>
        <v>-0.0523333333333333</v>
      </c>
      <c r="F25" s="20" t="n">
        <f aca="false">IF(A25&gt;$C$5,"",IFERROR(D25/C25,""))</f>
        <v>0.85188679245283</v>
      </c>
    </row>
    <row r="26" customFormat="false" ht="15" hidden="false" customHeight="false" outlineLevel="0" collapsed="false">
      <c r="A26" s="16" t="n">
        <v>10</v>
      </c>
      <c r="B26" s="17" t="n">
        <f aca="false">$C$6+7*(A26-1)</f>
        <v>46165</v>
      </c>
      <c r="C26" s="18" t="n">
        <f aca="false">SUMPRODUCT('فعالیت‌ها'!$C$6:$C$20,برنامه!L6:L20)</f>
        <v>0.396111111111111</v>
      </c>
      <c r="D26" s="18" t="n">
        <f aca="false">IF(A26&gt;$C$5,NA(),SUMPRODUCT('فعالیت‌ها'!$C$6:$C$20,'پیشرفت واقعی'!L6:L20))</f>
        <v>0.3255</v>
      </c>
      <c r="E26" s="19" t="n">
        <f aca="false">IF(A26&gt;$C$5,"",D26-C26)</f>
        <v>-0.0706111111111111</v>
      </c>
      <c r="F26" s="20" t="n">
        <f aca="false">IF(A26&gt;$C$5,"",IFERROR(D26/C26,""))</f>
        <v>0.821739130434783</v>
      </c>
    </row>
    <row r="27" customFormat="false" ht="15" hidden="false" customHeight="false" outlineLevel="0" collapsed="false">
      <c r="A27" s="16" t="n">
        <v>11</v>
      </c>
      <c r="B27" s="17" t="n">
        <f aca="false">$C$6+7*(A27-1)</f>
        <v>46172</v>
      </c>
      <c r="C27" s="18" t="n">
        <f aca="false">SUMPRODUCT('فعالیت‌ها'!$C$6:$C$20,برنامه!M6:M20)</f>
        <v>0.438888888888889</v>
      </c>
      <c r="D27" s="18" t="n">
        <f aca="false">IF(A27&gt;$C$5,NA(),SUMPRODUCT('فعالیت‌ها'!$C$6:$C$20,'پیشرفت واقعی'!M6:M20))</f>
        <v>0.3625</v>
      </c>
      <c r="E27" s="19" t="n">
        <f aca="false">IF(A27&gt;$C$5,"",D27-C27)</f>
        <v>-0.0763888888888889</v>
      </c>
      <c r="F27" s="20" t="n">
        <f aca="false">IF(A27&gt;$C$5,"",IFERROR(D27/C27,""))</f>
        <v>0.825949367088608</v>
      </c>
    </row>
    <row r="28" customFormat="false" ht="15" hidden="false" customHeight="false" outlineLevel="0" collapsed="false">
      <c r="A28" s="16" t="n">
        <v>12</v>
      </c>
      <c r="B28" s="17" t="n">
        <f aca="false">$C$6+7*(A28-1)</f>
        <v>46179</v>
      </c>
      <c r="C28" s="18" t="n">
        <f aca="false">SUMPRODUCT('فعالیت‌ها'!$C$6:$C$20,برنامه!N6:N20)</f>
        <v>0.466666666666667</v>
      </c>
      <c r="D28" s="18" t="n">
        <f aca="false">IF(A28&gt;$C$5,NA(),SUMPRODUCT('فعالیت‌ها'!$C$6:$C$20,'پیشرفت واقعی'!N6:N20))</f>
        <v>0.375</v>
      </c>
      <c r="E28" s="19" t="n">
        <f aca="false">IF(A28&gt;$C$5,"",D28-C28)</f>
        <v>-0.0916666666666667</v>
      </c>
      <c r="F28" s="20" t="n">
        <f aca="false">IF(A28&gt;$C$5,"",IFERROR(D28/C28,""))</f>
        <v>0.803571428571429</v>
      </c>
    </row>
    <row r="29" customFormat="false" ht="15" hidden="false" customHeight="false" outlineLevel="0" collapsed="false">
      <c r="A29" s="16" t="n">
        <v>13</v>
      </c>
      <c r="B29" s="17" t="n">
        <f aca="false">$C$6+7*(A29-1)</f>
        <v>46186</v>
      </c>
      <c r="C29" s="18" t="n">
        <f aca="false">SUMPRODUCT('فعالیت‌ها'!$C$6:$C$20,برنامه!O6:O20)</f>
        <v>0.522222222222222</v>
      </c>
      <c r="D29" s="18" t="e">
        <f aca="false">IF(A29&gt;$C$5,NA(),SUMPRODUCT('فعالیت‌ها'!$C$6:$C$20,'پیشرفت واقعی'!O6:O20))</f>
        <v>#N/A</v>
      </c>
      <c r="E29" s="19" t="str">
        <f aca="false">IF(A29&gt;$C$5,"",D29-C29)</f>
        <v/>
      </c>
      <c r="F29" s="20" t="str">
        <f aca="false">IF(A29&gt;$C$5,"",IFERROR(D29/C29,""))</f>
        <v/>
      </c>
    </row>
    <row r="30" customFormat="false" ht="15" hidden="false" customHeight="false" outlineLevel="0" collapsed="false">
      <c r="A30" s="16" t="n">
        <v>14</v>
      </c>
      <c r="B30" s="17" t="n">
        <f aca="false">$C$6+7*(A30-1)</f>
        <v>46193</v>
      </c>
      <c r="C30" s="18" t="n">
        <f aca="false">SUMPRODUCT('فعالیت‌ها'!$C$6:$C$20,برنامه!P6:P20)</f>
        <v>0.577777777777778</v>
      </c>
      <c r="D30" s="18" t="e">
        <f aca="false">IF(A30&gt;$C$5,NA(),SUMPRODUCT('فعالیت‌ها'!$C$6:$C$20,'پیشرفت واقعی'!P6:P20))</f>
        <v>#N/A</v>
      </c>
      <c r="E30" s="19" t="str">
        <f aca="false">IF(A30&gt;$C$5,"",D30-C30)</f>
        <v/>
      </c>
      <c r="F30" s="20" t="str">
        <f aca="false">IF(A30&gt;$C$5,"",IFERROR(D30/C30,""))</f>
        <v/>
      </c>
    </row>
    <row r="31" customFormat="false" ht="15" hidden="false" customHeight="false" outlineLevel="0" collapsed="false">
      <c r="A31" s="16" t="n">
        <v>15</v>
      </c>
      <c r="B31" s="17" t="n">
        <f aca="false">$C$6+7*(A31-1)</f>
        <v>46200</v>
      </c>
      <c r="C31" s="18" t="n">
        <f aca="false">SUMPRODUCT('فعالیت‌ها'!$C$6:$C$20,برنامه!Q6:Q20)</f>
        <v>0.633333333333333</v>
      </c>
      <c r="D31" s="18" t="e">
        <f aca="false">IF(A31&gt;$C$5,NA(),SUMPRODUCT('فعالیت‌ها'!$C$6:$C$20,'پیشرفت واقعی'!Q6:Q20))</f>
        <v>#N/A</v>
      </c>
      <c r="E31" s="19" t="str">
        <f aca="false">IF(A31&gt;$C$5,"",D31-C31)</f>
        <v/>
      </c>
      <c r="F31" s="20" t="str">
        <f aca="false">IF(A31&gt;$C$5,"",IFERROR(D31/C31,""))</f>
        <v/>
      </c>
    </row>
    <row r="32" customFormat="false" ht="15" hidden="false" customHeight="false" outlineLevel="0" collapsed="false">
      <c r="A32" s="16" t="n">
        <v>16</v>
      </c>
      <c r="B32" s="17" t="n">
        <f aca="false">$C$6+7*(A32-1)</f>
        <v>46207</v>
      </c>
      <c r="C32" s="18" t="n">
        <f aca="false">SUMPRODUCT('فعالیت‌ها'!$C$6:$C$20,برنامه!R6:R20)</f>
        <v>0.661111111111111</v>
      </c>
      <c r="D32" s="18" t="e">
        <f aca="false">IF(A32&gt;$C$5,NA(),SUMPRODUCT('فعالیت‌ها'!$C$6:$C$20,'پیشرفت واقعی'!R6:R20))</f>
        <v>#N/A</v>
      </c>
      <c r="E32" s="19" t="str">
        <f aca="false">IF(A32&gt;$C$5,"",D32-C32)</f>
        <v/>
      </c>
      <c r="F32" s="20" t="str">
        <f aca="false">IF(A32&gt;$C$5,"",IFERROR(D32/C32,""))</f>
        <v/>
      </c>
    </row>
    <row r="33" customFormat="false" ht="15" hidden="false" customHeight="false" outlineLevel="0" collapsed="false">
      <c r="A33" s="16" t="n">
        <v>17</v>
      </c>
      <c r="B33" s="17" t="n">
        <f aca="false">$C$6+7*(A33-1)</f>
        <v>46214</v>
      </c>
      <c r="C33" s="18" t="n">
        <f aca="false">SUMPRODUCT('فعالیت‌ها'!$C$6:$C$20,برنامه!S6:S20)</f>
        <v>0.688888888888889</v>
      </c>
      <c r="D33" s="18" t="e">
        <f aca="false">IF(A33&gt;$C$5,NA(),SUMPRODUCT('فعالیت‌ها'!$C$6:$C$20,'پیشرفت واقعی'!S6:S20))</f>
        <v>#N/A</v>
      </c>
      <c r="E33" s="19" t="str">
        <f aca="false">IF(A33&gt;$C$5,"",D33-C33)</f>
        <v/>
      </c>
      <c r="F33" s="20" t="str">
        <f aca="false">IF(A33&gt;$C$5,"",IFERROR(D33/C33,""))</f>
        <v/>
      </c>
    </row>
    <row r="34" customFormat="false" ht="15" hidden="false" customHeight="false" outlineLevel="0" collapsed="false">
      <c r="A34" s="16" t="n">
        <v>18</v>
      </c>
      <c r="B34" s="17" t="n">
        <f aca="false">$C$6+7*(A34-1)</f>
        <v>46221</v>
      </c>
      <c r="C34" s="18" t="n">
        <f aca="false">SUMPRODUCT('فعالیت‌ها'!$C$6:$C$20,برنامه!T6:T20)</f>
        <v>0.738095238095238</v>
      </c>
      <c r="D34" s="18" t="e">
        <f aca="false">IF(A34&gt;$C$5,NA(),SUMPRODUCT('فعالیت‌ها'!$C$6:$C$20,'پیشرفت واقعی'!T6:T20))</f>
        <v>#N/A</v>
      </c>
      <c r="E34" s="19" t="str">
        <f aca="false">IF(A34&gt;$C$5,"",D34-C34)</f>
        <v/>
      </c>
      <c r="F34" s="20" t="str">
        <f aca="false">IF(A34&gt;$C$5,"",IFERROR(D34/C34,""))</f>
        <v/>
      </c>
    </row>
    <row r="35" customFormat="false" ht="15" hidden="false" customHeight="false" outlineLevel="0" collapsed="false">
      <c r="A35" s="16" t="n">
        <v>19</v>
      </c>
      <c r="B35" s="17" t="n">
        <f aca="false">$C$6+7*(A35-1)</f>
        <v>46228</v>
      </c>
      <c r="C35" s="18" t="n">
        <f aca="false">SUMPRODUCT('فعالیت‌ها'!$C$6:$C$20,برنامه!U6:U20)</f>
        <v>0.787301587301587</v>
      </c>
      <c r="D35" s="18" t="e">
        <f aca="false">IF(A35&gt;$C$5,NA(),SUMPRODUCT('فعالیت‌ها'!$C$6:$C$20,'پیشرفت واقعی'!U6:U20))</f>
        <v>#N/A</v>
      </c>
      <c r="E35" s="19" t="str">
        <f aca="false">IF(A35&gt;$C$5,"",D35-C35)</f>
        <v/>
      </c>
      <c r="F35" s="20" t="str">
        <f aca="false">IF(A35&gt;$C$5,"",IFERROR(D35/C35,""))</f>
        <v/>
      </c>
    </row>
    <row r="36" customFormat="false" ht="15" hidden="false" customHeight="false" outlineLevel="0" collapsed="false">
      <c r="A36" s="16" t="n">
        <v>20</v>
      </c>
      <c r="B36" s="17" t="n">
        <f aca="false">$C$6+7*(A36-1)</f>
        <v>46235</v>
      </c>
      <c r="C36" s="18" t="n">
        <f aca="false">SUMPRODUCT('فعالیت‌ها'!$C$6:$C$20,برنامه!V6:V20)</f>
        <v>0.836507936507937</v>
      </c>
      <c r="D36" s="18" t="e">
        <f aca="false">IF(A36&gt;$C$5,NA(),SUMPRODUCT('فعالیت‌ها'!$C$6:$C$20,'پیشرفت واقعی'!V6:V20))</f>
        <v>#N/A</v>
      </c>
      <c r="E36" s="19" t="str">
        <f aca="false">IF(A36&gt;$C$5,"",D36-C36)</f>
        <v/>
      </c>
      <c r="F36" s="20" t="str">
        <f aca="false">IF(A36&gt;$C$5,"",IFERROR(D36/C36,""))</f>
        <v/>
      </c>
    </row>
    <row r="37" customFormat="false" ht="15" hidden="false" customHeight="false" outlineLevel="0" collapsed="false">
      <c r="A37" s="16" t="n">
        <v>21</v>
      </c>
      <c r="B37" s="17" t="n">
        <f aca="false">$C$6+7*(A37-1)</f>
        <v>46242</v>
      </c>
      <c r="C37" s="18" t="n">
        <f aca="false">SUMPRODUCT('فعالیت‌ها'!$C$6:$C$20,برنامه!W6:W20)</f>
        <v>0.885714285714286</v>
      </c>
      <c r="D37" s="18" t="e">
        <f aca="false">IF(A37&gt;$C$5,NA(),SUMPRODUCT('فعالیت‌ها'!$C$6:$C$20,'پیشرفت واقعی'!W6:W20))</f>
        <v>#N/A</v>
      </c>
      <c r="E37" s="19" t="str">
        <f aca="false">IF(A37&gt;$C$5,"",D37-C37)</f>
        <v/>
      </c>
      <c r="F37" s="20" t="str">
        <f aca="false">IF(A37&gt;$C$5,"",IFERROR(D37/C37,""))</f>
        <v/>
      </c>
    </row>
    <row r="38" customFormat="false" ht="15" hidden="false" customHeight="false" outlineLevel="0" collapsed="false">
      <c r="A38" s="16" t="n">
        <v>22</v>
      </c>
      <c r="B38" s="17" t="n">
        <f aca="false">$C$6+7*(A38-1)</f>
        <v>46249</v>
      </c>
      <c r="C38" s="18" t="n">
        <f aca="false">SUMPRODUCT('فعالیت‌ها'!$C$6:$C$20,برنامه!X6:X20)</f>
        <v>0.907142857142857</v>
      </c>
      <c r="D38" s="18" t="e">
        <f aca="false">IF(A38&gt;$C$5,NA(),SUMPRODUCT('فعالیت‌ها'!$C$6:$C$20,'پیشرفت واقعی'!X6:X20))</f>
        <v>#N/A</v>
      </c>
      <c r="E38" s="19" t="str">
        <f aca="false">IF(A38&gt;$C$5,"",D38-C38)</f>
        <v/>
      </c>
      <c r="F38" s="20" t="str">
        <f aca="false">IF(A38&gt;$C$5,"",IFERROR(D38/C38,""))</f>
        <v/>
      </c>
    </row>
    <row r="39" customFormat="false" ht="15" hidden="false" customHeight="false" outlineLevel="0" collapsed="false">
      <c r="A39" s="16" t="n">
        <v>23</v>
      </c>
      <c r="B39" s="17" t="n">
        <f aca="false">$C$6+7*(A39-1)</f>
        <v>46256</v>
      </c>
      <c r="C39" s="18" t="n">
        <f aca="false">SUMPRODUCT('فعالیت‌ها'!$C$6:$C$20,برنامه!Y6:Y20)</f>
        <v>0.928571428571429</v>
      </c>
      <c r="D39" s="18" t="e">
        <f aca="false">IF(A39&gt;$C$5,NA(),SUMPRODUCT('فعالیت‌ها'!$C$6:$C$20,'پیشرفت واقعی'!Y6:Y20))</f>
        <v>#N/A</v>
      </c>
      <c r="E39" s="19" t="str">
        <f aca="false">IF(A39&gt;$C$5,"",D39-C39)</f>
        <v/>
      </c>
      <c r="F39" s="20" t="str">
        <f aca="false">IF(A39&gt;$C$5,"",IFERROR(D39/C39,""))</f>
        <v/>
      </c>
    </row>
    <row r="40" customFormat="false" ht="15" hidden="false" customHeight="false" outlineLevel="0" collapsed="false">
      <c r="A40" s="16" t="n">
        <v>24</v>
      </c>
      <c r="B40" s="17" t="n">
        <f aca="false">$C$6+7*(A40-1)</f>
        <v>46263</v>
      </c>
      <c r="C40" s="18" t="n">
        <f aca="false">SUMPRODUCT('فعالیت‌ها'!$C$6:$C$20,برنامه!Z6:Z20)</f>
        <v>0.966666666666667</v>
      </c>
      <c r="D40" s="18" t="e">
        <f aca="false">IF(A40&gt;$C$5,NA(),SUMPRODUCT('فعالیت‌ها'!$C$6:$C$20,'پیشرفت واقعی'!Z6:Z20))</f>
        <v>#N/A</v>
      </c>
      <c r="E40" s="19" t="str">
        <f aca="false">IF(A40&gt;$C$5,"",D40-C40)</f>
        <v/>
      </c>
      <c r="F40" s="20" t="str">
        <f aca="false">IF(A40&gt;$C$5,"",IFERROR(D40/C40,""))</f>
        <v/>
      </c>
    </row>
    <row r="41" customFormat="false" ht="15" hidden="false" customHeight="false" outlineLevel="0" collapsed="false">
      <c r="A41" s="16" t="n">
        <v>25</v>
      </c>
      <c r="B41" s="17" t="n">
        <f aca="false">$C$6+7*(A41-1)</f>
        <v>46270</v>
      </c>
      <c r="C41" s="18" t="n">
        <f aca="false">SUMPRODUCT('فعالیت‌ها'!$C$6:$C$20,برنامه!AA6:AA20)</f>
        <v>0.983333333333333</v>
      </c>
      <c r="D41" s="18" t="e">
        <f aca="false">IF(A41&gt;$C$5,NA(),SUMPRODUCT('فعالیت‌ها'!$C$6:$C$20,'پیشرفت واقعی'!AA6:AA20))</f>
        <v>#N/A</v>
      </c>
      <c r="E41" s="19" t="str">
        <f aca="false">IF(A41&gt;$C$5,"",D41-C41)</f>
        <v/>
      </c>
      <c r="F41" s="20" t="str">
        <f aca="false">IF(A41&gt;$C$5,"",IFERROR(D41/C41,""))</f>
        <v/>
      </c>
    </row>
    <row r="42" customFormat="false" ht="15" hidden="false" customHeight="false" outlineLevel="0" collapsed="false">
      <c r="A42" s="16" t="n">
        <v>26</v>
      </c>
      <c r="B42" s="17" t="n">
        <f aca="false">$C$6+7*(A42-1)</f>
        <v>46277</v>
      </c>
      <c r="C42" s="18" t="n">
        <f aca="false">SUMPRODUCT('فعالیت‌ها'!$C$6:$C$20,برنامه!AB6:AB20)</f>
        <v>1</v>
      </c>
      <c r="D42" s="18" t="e">
        <f aca="false">IF(A42&gt;$C$5,NA(),SUMPRODUCT('فعالیت‌ها'!$C$6:$C$20,'پیشرفت واقعی'!AB6:AB20))</f>
        <v>#N/A</v>
      </c>
      <c r="E42" s="19" t="str">
        <f aca="false">IF(A42&gt;$C$5,"",D42-C42)</f>
        <v/>
      </c>
      <c r="F42" s="20" t="str">
        <f aca="false">IF(A42&gt;$C$5,"",IFERROR(D42/C42,""))</f>
        <v/>
      </c>
    </row>
    <row r="43" customFormat="false" ht="15" hidden="false" customHeight="false" outlineLevel="0" collapsed="false">
      <c r="D43" s="21" t="s">
        <v>19</v>
      </c>
    </row>
  </sheetData>
  <mergeCells count="5">
    <mergeCell ref="A1:J1"/>
    <mergeCell ref="A2:J2"/>
    <mergeCell ref="A3:J3"/>
    <mergeCell ref="B8:C12"/>
    <mergeCell ref="C14:D14"/>
  </mergeCells>
  <conditionalFormatting sqref="F12">
    <cfRule type="expression" priority="2" aboveAverage="0" equalAverage="0" bottom="0" percent="0" rank="0" text="" dxfId="0">
      <formula>F11&gt;=0.95</formula>
    </cfRule>
    <cfRule type="expression" priority="3" aboveAverage="0" equalAverage="0" bottom="0" percent="0" rank="0" text="" dxfId="1">
      <formula>AND(F11&gt;=0.85,F11&lt;0.95)</formula>
    </cfRule>
    <cfRule type="expression" priority="4" aboveAverage="0" equalAverage="0" bottom="0" percent="0" rank="0" text="" dxfId="2">
      <formula>F11&lt;0.85</formula>
    </cfRule>
  </conditionalFormatting>
  <conditionalFormatting sqref="D17:D42">
    <cfRule type="expression" priority="5" aboveAverage="0" equalAverage="0" bottom="0" percent="0" rank="0" text="" dxfId="3">
      <formula>ISNA(D17)</formula>
    </cfRule>
  </conditionalFormatting>
  <conditionalFormatting sqref="A17:F42">
    <cfRule type="expression" priority="6" aboveAverage="0" equalAverage="0" bottom="0" percent="0" rank="0" text="" dxfId="4">
      <formula>$A17=$C$5</formula>
    </cfRule>
  </conditionalFormatting>
  <dataValidations count="1">
    <dataValidation allowBlank="false" error="عددی بین ۱ تا 26" errorStyle="stop" errorTitle="هفته‌ی نامعتبر" operator="between" showDropDown="false" showErrorMessage="false" showInputMessage="false" sqref="C5" type="whole">
      <formula1>1</formula1>
      <formula2>26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95"/>
  </cols>
  <sheetData>
    <row r="1" customFormat="false" ht="30" hidden="false" customHeight="true" outlineLevel="0" collapsed="false">
      <c r="A1" s="1" t="s">
        <v>20</v>
      </c>
      <c r="B1" s="1"/>
    </row>
    <row r="2" customFormat="false" ht="15" hidden="false" customHeight="true" outlineLevel="0" collapsed="false">
      <c r="A2" s="2" t="s">
        <v>1</v>
      </c>
      <c r="B2" s="2"/>
    </row>
    <row r="4" customFormat="false" ht="33.75" hidden="false" customHeight="true" outlineLevel="0" collapsed="false">
      <c r="A4" s="22" t="s">
        <v>21</v>
      </c>
      <c r="B4" s="23" t="s">
        <v>22</v>
      </c>
    </row>
    <row r="5" customFormat="false" ht="33.75" hidden="false" customHeight="true" outlineLevel="0" collapsed="false">
      <c r="A5" s="22" t="s">
        <v>23</v>
      </c>
      <c r="B5" s="23" t="s">
        <v>24</v>
      </c>
    </row>
    <row r="6" customFormat="false" ht="33.75" hidden="false" customHeight="true" outlineLevel="0" collapsed="false">
      <c r="A6" s="22" t="s">
        <v>25</v>
      </c>
      <c r="B6" s="23" t="s">
        <v>26</v>
      </c>
    </row>
    <row r="7" customFormat="false" ht="33.75" hidden="false" customHeight="true" outlineLevel="0" collapsed="false">
      <c r="A7" s="22" t="s">
        <v>27</v>
      </c>
      <c r="B7" s="23" t="s">
        <v>28</v>
      </c>
    </row>
    <row r="8" customFormat="false" ht="33.75" hidden="false" customHeight="true" outlineLevel="0" collapsed="false">
      <c r="A8" s="22" t="s">
        <v>29</v>
      </c>
      <c r="B8" s="23" t="s">
        <v>30</v>
      </c>
    </row>
    <row r="9" customFormat="false" ht="33.75" hidden="false" customHeight="true" outlineLevel="0" collapsed="false">
      <c r="A9" s="22" t="s">
        <v>18</v>
      </c>
      <c r="B9" s="23" t="s">
        <v>31</v>
      </c>
    </row>
    <row r="10" customFormat="false" ht="33.75" hidden="false" customHeight="true" outlineLevel="0" collapsed="false">
      <c r="A10" s="22" t="s">
        <v>32</v>
      </c>
      <c r="B10" s="23" t="s">
        <v>33</v>
      </c>
    </row>
    <row r="11" customFormat="false" ht="33.75" hidden="false" customHeight="true" outlineLevel="0" collapsed="false">
      <c r="A11" s="22" t="s">
        <v>34</v>
      </c>
      <c r="B11" s="23" t="s">
        <v>35</v>
      </c>
    </row>
    <row r="12" customFormat="false" ht="33.75" hidden="false" customHeight="true" outlineLevel="0" collapsed="false">
      <c r="A12" s="22"/>
      <c r="B12" s="4" t="s">
        <v>36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1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30"/>
    <col collapsed="false" customWidth="true" hidden="false" outlineLevel="0" max="3" min="3" style="0" width="10"/>
    <col collapsed="false" customWidth="true" hidden="false" outlineLevel="0" max="6" min="4" style="0" width="11"/>
    <col collapsed="false" customWidth="true" hidden="false" outlineLevel="0" max="8" min="7" style="0" width="13"/>
    <col collapsed="false" customWidth="true" hidden="false" outlineLevel="0" max="9" min="9" style="0" width="11"/>
  </cols>
  <sheetData>
    <row r="1" customFormat="false" ht="30" hidden="false" customHeight="true" outlineLevel="0" collapsed="false">
      <c r="A1" s="1" t="s">
        <v>37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11.9" hidden="false" customHeight="false" outlineLevel="0" collapsed="false">
      <c r="A3" s="3" t="s">
        <v>38</v>
      </c>
      <c r="B3" s="3"/>
      <c r="C3" s="3"/>
      <c r="D3" s="3"/>
      <c r="E3" s="3"/>
      <c r="F3" s="3"/>
      <c r="G3" s="3"/>
      <c r="H3" s="3"/>
      <c r="I3" s="3"/>
    </row>
    <row r="5" customFormat="false" ht="31.5" hidden="false" customHeight="true" outlineLevel="0" collapsed="false">
      <c r="A5" s="15" t="s">
        <v>39</v>
      </c>
      <c r="B5" s="15" t="s">
        <v>40</v>
      </c>
      <c r="C5" s="15" t="s">
        <v>41</v>
      </c>
      <c r="D5" s="15" t="s">
        <v>42</v>
      </c>
      <c r="E5" s="15" t="s">
        <v>43</v>
      </c>
      <c r="F5" s="15" t="s">
        <v>44</v>
      </c>
      <c r="G5" s="15" t="s">
        <v>45</v>
      </c>
      <c r="H5" s="15" t="s">
        <v>46</v>
      </c>
      <c r="I5" s="15" t="s">
        <v>10</v>
      </c>
    </row>
    <row r="6" customFormat="false" ht="15" hidden="false" customHeight="false" outlineLevel="0" collapsed="false">
      <c r="A6" s="5" t="s">
        <v>47</v>
      </c>
      <c r="B6" s="5" t="s">
        <v>48</v>
      </c>
      <c r="C6" s="24" t="n">
        <v>0.08</v>
      </c>
      <c r="D6" s="5" t="n">
        <v>1</v>
      </c>
      <c r="E6" s="5" t="n">
        <v>4</v>
      </c>
      <c r="F6" s="25" t="n">
        <f aca="false">IF(OR(D6="",E6=""),"",D6+E6-1)</f>
        <v>4</v>
      </c>
      <c r="G6" s="26" t="n">
        <f aca="false">IF(C6="","",INDEX(برنامه!$C6:$AB6,1,داشبورد!$C$5))</f>
        <v>1</v>
      </c>
      <c r="H6" s="26" t="n">
        <f aca="false">IF(C6="","",INDEX('پیشرفت واقعی'!$C6:$AB6,1,داشبورد!$C$5))</f>
        <v>1</v>
      </c>
      <c r="I6" s="26" t="n">
        <f aca="false">IF(C6="","",H6-G6)</f>
        <v>0</v>
      </c>
    </row>
    <row r="7" customFormat="false" ht="15" hidden="false" customHeight="false" outlineLevel="0" collapsed="false">
      <c r="A7" s="5" t="s">
        <v>49</v>
      </c>
      <c r="B7" s="5" t="s">
        <v>50</v>
      </c>
      <c r="C7" s="24" t="n">
        <v>0.05</v>
      </c>
      <c r="D7" s="5" t="n">
        <v>2</v>
      </c>
      <c r="E7" s="5" t="n">
        <v>4</v>
      </c>
      <c r="F7" s="25" t="n">
        <f aca="false">IF(OR(D7="",E7=""),"",D7+E7-1)</f>
        <v>5</v>
      </c>
      <c r="G7" s="26" t="n">
        <f aca="false">IF(C7="","",INDEX(برنامه!$C7:$AB7,1,داشبورد!$C$5))</f>
        <v>1</v>
      </c>
      <c r="H7" s="26" t="n">
        <f aca="false">IF(C7="","",INDEX('پیشرفت واقعی'!$C7:$AB7,1,داشبورد!$C$5))</f>
        <v>0.95</v>
      </c>
      <c r="I7" s="26" t="n">
        <f aca="false">IF(C7="","",H7-G7)</f>
        <v>-0.05</v>
      </c>
    </row>
    <row r="8" customFormat="false" ht="15" hidden="false" customHeight="false" outlineLevel="0" collapsed="false">
      <c r="A8" s="5" t="s">
        <v>51</v>
      </c>
      <c r="B8" s="5" t="s">
        <v>52</v>
      </c>
      <c r="C8" s="24" t="n">
        <v>0.12</v>
      </c>
      <c r="D8" s="5" t="n">
        <v>4</v>
      </c>
      <c r="E8" s="5" t="n">
        <v>8</v>
      </c>
      <c r="F8" s="25" t="n">
        <f aca="false">IF(OR(D8="",E8=""),"",D8+E8-1)</f>
        <v>11</v>
      </c>
      <c r="G8" s="26" t="n">
        <f aca="false">IF(C8="","",INDEX(برنامه!$C8:$AB8,1,داشبورد!$C$5))</f>
        <v>1</v>
      </c>
      <c r="H8" s="26" t="n">
        <f aca="false">IF(C8="","",INDEX('پیشرفت واقعی'!$C8:$AB8,1,داشبورد!$C$5))</f>
        <v>0.75</v>
      </c>
      <c r="I8" s="26" t="n">
        <f aca="false">IF(C8="","",H8-G8)</f>
        <v>-0.25</v>
      </c>
    </row>
    <row r="9" customFormat="false" ht="15" hidden="false" customHeight="false" outlineLevel="0" collapsed="false">
      <c r="A9" s="5" t="s">
        <v>53</v>
      </c>
      <c r="B9" s="5" t="s">
        <v>54</v>
      </c>
      <c r="C9" s="24" t="n">
        <v>0.05</v>
      </c>
      <c r="D9" s="5" t="n">
        <v>5</v>
      </c>
      <c r="E9" s="5" t="n">
        <v>3</v>
      </c>
      <c r="F9" s="25" t="n">
        <f aca="false">IF(OR(D9="",E9=""),"",D9+E9-1)</f>
        <v>7</v>
      </c>
      <c r="G9" s="26" t="n">
        <f aca="false">IF(C9="","",INDEX(برنامه!$C9:$AB9,1,داشبورد!$C$5))</f>
        <v>1</v>
      </c>
      <c r="H9" s="26" t="n">
        <f aca="false">IF(C9="","",INDEX('پیشرفت واقعی'!$C9:$AB9,1,داشبورد!$C$5))</f>
        <v>0.9</v>
      </c>
      <c r="I9" s="26" t="n">
        <f aca="false">IF(C9="","",H9-G9)</f>
        <v>-0.1</v>
      </c>
    </row>
    <row r="10" customFormat="false" ht="15" hidden="false" customHeight="false" outlineLevel="0" collapsed="false">
      <c r="A10" s="5" t="s">
        <v>55</v>
      </c>
      <c r="B10" s="5" t="s">
        <v>56</v>
      </c>
      <c r="C10" s="24" t="n">
        <v>0.25</v>
      </c>
      <c r="D10" s="5" t="n">
        <v>7</v>
      </c>
      <c r="E10" s="5" t="n">
        <v>9</v>
      </c>
      <c r="F10" s="25" t="n">
        <f aca="false">IF(OR(D10="",E10=""),"",D10+E10-1)</f>
        <v>15</v>
      </c>
      <c r="G10" s="26" t="n">
        <f aca="false">IF(C10="","",INDEX(برنامه!$C10:$AB10,1,داشبورد!$C$5))</f>
        <v>0.666666666666667</v>
      </c>
      <c r="H10" s="26" t="n">
        <f aca="false">IF(C10="","",INDEX('پیشرفت واقعی'!$C10:$AB10,1,داشبورد!$C$5))</f>
        <v>0.45</v>
      </c>
      <c r="I10" s="26" t="n">
        <f aca="false">IF(C10="","",H10-G10)</f>
        <v>-0.216666666666667</v>
      </c>
    </row>
    <row r="11" customFormat="false" ht="15" hidden="false" customHeight="false" outlineLevel="0" collapsed="false">
      <c r="A11" s="5" t="s">
        <v>57</v>
      </c>
      <c r="B11" s="5" t="s">
        <v>58</v>
      </c>
      <c r="C11" s="24" t="n">
        <v>0.25</v>
      </c>
      <c r="D11" s="5" t="n">
        <v>13</v>
      </c>
      <c r="E11" s="5" t="n">
        <v>9</v>
      </c>
      <c r="F11" s="25" t="n">
        <f aca="false">IF(OR(D11="",E11=""),"",D11+E11-1)</f>
        <v>21</v>
      </c>
      <c r="G11" s="26" t="n">
        <f aca="false">IF(C11="","",INDEX(برنامه!$C11:$AB11,1,داشبورد!$C$5))</f>
        <v>0</v>
      </c>
      <c r="H11" s="26" t="n">
        <f aca="false">IF(C11="","",INDEX('پیشرفت واقعی'!$C11:$AB11,1,داشبورد!$C$5))</f>
        <v>0</v>
      </c>
      <c r="I11" s="26" t="n">
        <f aca="false">IF(C11="","",H11-G11)</f>
        <v>0</v>
      </c>
    </row>
    <row r="12" customFormat="false" ht="15" hidden="false" customHeight="false" outlineLevel="0" collapsed="false">
      <c r="A12" s="5" t="s">
        <v>59</v>
      </c>
      <c r="B12" s="5" t="s">
        <v>60</v>
      </c>
      <c r="C12" s="24" t="n">
        <v>0.15</v>
      </c>
      <c r="D12" s="5" t="n">
        <v>18</v>
      </c>
      <c r="E12" s="5" t="n">
        <v>7</v>
      </c>
      <c r="F12" s="25" t="n">
        <f aca="false">IF(OR(D12="",E12=""),"",D12+E12-1)</f>
        <v>24</v>
      </c>
      <c r="G12" s="26" t="n">
        <f aca="false">IF(C12="","",INDEX(برنامه!$C12:$AB12,1,داشبورد!$C$5))</f>
        <v>0</v>
      </c>
      <c r="H12" s="26" t="n">
        <f aca="false">IF(C12="","",INDEX('پیشرفت واقعی'!$C12:$AB12,1,داشبورد!$C$5))</f>
        <v>0</v>
      </c>
      <c r="I12" s="26" t="n">
        <f aca="false">IF(C12="","",H12-G12)</f>
        <v>0</v>
      </c>
    </row>
    <row r="13" customFormat="false" ht="15" hidden="false" customHeight="false" outlineLevel="0" collapsed="false">
      <c r="A13" s="5" t="s">
        <v>61</v>
      </c>
      <c r="B13" s="5" t="s">
        <v>62</v>
      </c>
      <c r="C13" s="24" t="n">
        <v>0.05</v>
      </c>
      <c r="D13" s="5" t="n">
        <v>24</v>
      </c>
      <c r="E13" s="5" t="n">
        <v>3</v>
      </c>
      <c r="F13" s="25" t="n">
        <f aca="false">IF(OR(D13="",E13=""),"",D13+E13-1)</f>
        <v>26</v>
      </c>
      <c r="G13" s="26" t="n">
        <f aca="false">IF(C13="","",INDEX(برنامه!$C13:$AB13,1,داشبورد!$C$5))</f>
        <v>0</v>
      </c>
      <c r="H13" s="26" t="n">
        <f aca="false">IF(C13="","",INDEX('پیشرفت واقعی'!$C13:$AB13,1,داشبورد!$C$5))</f>
        <v>0</v>
      </c>
      <c r="I13" s="26" t="n">
        <f aca="false">IF(C13="","",H13-G13)</f>
        <v>0</v>
      </c>
    </row>
    <row r="14" customFormat="false" ht="15" hidden="false" customHeight="false" outlineLevel="0" collapsed="false">
      <c r="A14" s="5"/>
      <c r="B14" s="5"/>
      <c r="C14" s="24"/>
      <c r="D14" s="5"/>
      <c r="E14" s="5"/>
      <c r="F14" s="25" t="str">
        <f aca="false">IF(OR(D14="",E14=""),"",D14+E14-1)</f>
        <v/>
      </c>
      <c r="G14" s="26" t="str">
        <f aca="false">IF(C14="","",INDEX(برنامه!$C14:$AB14,1,داشبورد!$C$5))</f>
        <v/>
      </c>
      <c r="H14" s="26" t="str">
        <f aca="false">IF(C14="","",INDEX('پیشرفت واقعی'!$C14:$AB14,1,داشبورد!$C$5))</f>
        <v/>
      </c>
      <c r="I14" s="26" t="str">
        <f aca="false">IF(C14="","",H14-G14)</f>
        <v/>
      </c>
    </row>
    <row r="15" customFormat="false" ht="15" hidden="false" customHeight="false" outlineLevel="0" collapsed="false">
      <c r="A15" s="5"/>
      <c r="B15" s="5"/>
      <c r="C15" s="24"/>
      <c r="D15" s="5"/>
      <c r="E15" s="5"/>
      <c r="F15" s="25" t="str">
        <f aca="false">IF(OR(D15="",E15=""),"",D15+E15-1)</f>
        <v/>
      </c>
      <c r="G15" s="26" t="str">
        <f aca="false">IF(C15="","",INDEX(برنامه!$C15:$AB15,1,داشبورد!$C$5))</f>
        <v/>
      </c>
      <c r="H15" s="26" t="str">
        <f aca="false">IF(C15="","",INDEX('پیشرفت واقعی'!$C15:$AB15,1,داشبورد!$C$5))</f>
        <v/>
      </c>
      <c r="I15" s="26" t="str">
        <f aca="false">IF(C15="","",H15-G15)</f>
        <v/>
      </c>
    </row>
    <row r="16" customFormat="false" ht="15" hidden="false" customHeight="false" outlineLevel="0" collapsed="false">
      <c r="A16" s="5"/>
      <c r="B16" s="5"/>
      <c r="C16" s="24"/>
      <c r="D16" s="5"/>
      <c r="E16" s="5"/>
      <c r="F16" s="25" t="str">
        <f aca="false">IF(OR(D16="",E16=""),"",D16+E16-1)</f>
        <v/>
      </c>
      <c r="G16" s="26" t="str">
        <f aca="false">IF(C16="","",INDEX(برنامه!$C16:$AB16,1,داشبورد!$C$5))</f>
        <v/>
      </c>
      <c r="H16" s="26" t="str">
        <f aca="false">IF(C16="","",INDEX('پیشرفت واقعی'!$C16:$AB16,1,داشبورد!$C$5))</f>
        <v/>
      </c>
      <c r="I16" s="26" t="str">
        <f aca="false">IF(C16="","",H16-G16)</f>
        <v/>
      </c>
    </row>
    <row r="17" customFormat="false" ht="15" hidden="false" customHeight="false" outlineLevel="0" collapsed="false">
      <c r="A17" s="5"/>
      <c r="B17" s="5"/>
      <c r="C17" s="24"/>
      <c r="D17" s="5"/>
      <c r="E17" s="5"/>
      <c r="F17" s="25" t="str">
        <f aca="false">IF(OR(D17="",E17=""),"",D17+E17-1)</f>
        <v/>
      </c>
      <c r="G17" s="26" t="str">
        <f aca="false">IF(C17="","",INDEX(برنامه!$C17:$AB17,1,داشبورد!$C$5))</f>
        <v/>
      </c>
      <c r="H17" s="26" t="str">
        <f aca="false">IF(C17="","",INDEX('پیشرفت واقعی'!$C17:$AB17,1,داشبورد!$C$5))</f>
        <v/>
      </c>
      <c r="I17" s="26" t="str">
        <f aca="false">IF(C17="","",H17-G17)</f>
        <v/>
      </c>
    </row>
    <row r="18" customFormat="false" ht="15" hidden="false" customHeight="false" outlineLevel="0" collapsed="false">
      <c r="A18" s="5"/>
      <c r="B18" s="5"/>
      <c r="C18" s="24"/>
      <c r="D18" s="5"/>
      <c r="E18" s="5"/>
      <c r="F18" s="25" t="str">
        <f aca="false">IF(OR(D18="",E18=""),"",D18+E18-1)</f>
        <v/>
      </c>
      <c r="G18" s="26" t="str">
        <f aca="false">IF(C18="","",INDEX(برنامه!$C18:$AB18,1,داشبورد!$C$5))</f>
        <v/>
      </c>
      <c r="H18" s="26" t="str">
        <f aca="false">IF(C18="","",INDEX('پیشرفت واقعی'!$C18:$AB18,1,داشبورد!$C$5))</f>
        <v/>
      </c>
      <c r="I18" s="26" t="str">
        <f aca="false">IF(C18="","",H18-G18)</f>
        <v/>
      </c>
    </row>
    <row r="19" customFormat="false" ht="15" hidden="false" customHeight="false" outlineLevel="0" collapsed="false">
      <c r="A19" s="5"/>
      <c r="B19" s="5"/>
      <c r="C19" s="24"/>
      <c r="D19" s="5"/>
      <c r="E19" s="5"/>
      <c r="F19" s="25" t="str">
        <f aca="false">IF(OR(D19="",E19=""),"",D19+E19-1)</f>
        <v/>
      </c>
      <c r="G19" s="26" t="str">
        <f aca="false">IF(C19="","",INDEX(برنامه!$C19:$AB19,1,داشبورد!$C$5))</f>
        <v/>
      </c>
      <c r="H19" s="26" t="str">
        <f aca="false">IF(C19="","",INDEX('پیشرفت واقعی'!$C19:$AB19,1,داشبورد!$C$5))</f>
        <v/>
      </c>
      <c r="I19" s="26" t="str">
        <f aca="false">IF(C19="","",H19-G19)</f>
        <v/>
      </c>
    </row>
    <row r="20" customFormat="false" ht="15" hidden="false" customHeight="false" outlineLevel="0" collapsed="false">
      <c r="A20" s="5"/>
      <c r="B20" s="5"/>
      <c r="C20" s="24"/>
      <c r="D20" s="5"/>
      <c r="E20" s="5"/>
      <c r="F20" s="25" t="str">
        <f aca="false">IF(OR(D20="",E20=""),"",D20+E20-1)</f>
        <v/>
      </c>
      <c r="G20" s="26" t="str">
        <f aca="false">IF(C20="","",INDEX(برنامه!$C20:$AB20,1,داشبورد!$C$5))</f>
        <v/>
      </c>
      <c r="H20" s="26" t="str">
        <f aca="false">IF(C20="","",INDEX('پیشرفت واقعی'!$C20:$AB20,1,داشبورد!$C$5))</f>
        <v/>
      </c>
      <c r="I20" s="26" t="str">
        <f aca="false">IF(C20="","",H20-G20)</f>
        <v/>
      </c>
    </row>
    <row r="21" customFormat="false" ht="15" hidden="false" customHeight="false" outlineLevel="0" collapsed="false">
      <c r="B21" s="27" t="s">
        <v>63</v>
      </c>
      <c r="C21" s="28" t="n">
        <f aca="false">SUM(C6:C20)</f>
        <v>1</v>
      </c>
      <c r="D21" s="29" t="str">
        <f aca="false">IF(ROUND(C21,4)=1,"✓ درست است","✗ جمع وزن‌ها باید ۱۰۰٪ باشد")</f>
        <v>✓ درست است</v>
      </c>
      <c r="E21" s="29"/>
      <c r="F21" s="29"/>
    </row>
  </sheetData>
  <mergeCells count="4">
    <mergeCell ref="A1:I1"/>
    <mergeCell ref="A2:I2"/>
    <mergeCell ref="A3:I3"/>
    <mergeCell ref="D21:F21"/>
  </mergeCells>
  <dataValidations count="1">
    <dataValidation allowBlank="true" error="عددی بین ۱ تا 26 وارد کنید" errorStyle="stop" errorTitle="هفته‌ی نامعتبر" operator="between" showDropDown="false" showErrorMessage="false" showInputMessage="false" sqref="D6:E20" type="whole">
      <formula1>1</formula1>
      <formula2>26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B20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6"/>
  </cols>
  <sheetData>
    <row r="1" customFormat="false" ht="30" hidden="false" customHeight="true" outlineLevel="0" collapsed="false">
      <c r="A1" s="1" t="s">
        <v>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customFormat="false" ht="15" hidden="false" customHeight="true" outlineLevel="0" collapsed="false">
      <c r="A2" s="2" t="s">
        <v>65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5" customFormat="false" ht="31.5" hidden="false" customHeight="true" outlineLevel="0" collapsed="false">
      <c r="A5" s="15" t="s">
        <v>39</v>
      </c>
      <c r="B5" s="15" t="s">
        <v>40</v>
      </c>
      <c r="C5" s="15" t="s">
        <v>66</v>
      </c>
      <c r="D5" s="15" t="s">
        <v>67</v>
      </c>
      <c r="E5" s="15" t="s">
        <v>68</v>
      </c>
      <c r="F5" s="15" t="s">
        <v>69</v>
      </c>
      <c r="G5" s="15" t="s">
        <v>70</v>
      </c>
      <c r="H5" s="15" t="s">
        <v>71</v>
      </c>
      <c r="I5" s="15" t="s">
        <v>72</v>
      </c>
      <c r="J5" s="15" t="s">
        <v>73</v>
      </c>
      <c r="K5" s="15" t="s">
        <v>74</v>
      </c>
      <c r="L5" s="15" t="s">
        <v>75</v>
      </c>
      <c r="M5" s="15" t="s">
        <v>76</v>
      </c>
      <c r="N5" s="15" t="s">
        <v>77</v>
      </c>
      <c r="O5" s="15" t="s">
        <v>78</v>
      </c>
      <c r="P5" s="15" t="s">
        <v>79</v>
      </c>
      <c r="Q5" s="15" t="s">
        <v>80</v>
      </c>
      <c r="R5" s="15" t="s">
        <v>81</v>
      </c>
      <c r="S5" s="15" t="s">
        <v>82</v>
      </c>
      <c r="T5" s="15" t="s">
        <v>83</v>
      </c>
      <c r="U5" s="15" t="s">
        <v>84</v>
      </c>
      <c r="V5" s="15" t="s">
        <v>85</v>
      </c>
      <c r="W5" s="15" t="s">
        <v>86</v>
      </c>
      <c r="X5" s="15" t="s">
        <v>87</v>
      </c>
      <c r="Y5" s="15" t="s">
        <v>88</v>
      </c>
      <c r="Z5" s="15" t="s">
        <v>89</v>
      </c>
      <c r="AA5" s="15" t="s">
        <v>90</v>
      </c>
      <c r="AB5" s="15" t="s">
        <v>91</v>
      </c>
    </row>
    <row r="6" customFormat="false" ht="15" hidden="false" customHeight="false" outlineLevel="0" collapsed="false">
      <c r="A6" s="30" t="str">
        <f aca="false">IF('فعالیت‌ها'!A6="","",'فعالیت‌ها'!A6)</f>
        <v>A1</v>
      </c>
      <c r="B6" s="30" t="str">
        <f aca="false">IF('فعالیت‌ها'!B6="","",'فعالیت‌ها'!B6)</f>
        <v>طراحی و مستندات</v>
      </c>
      <c r="C6" s="31" t="n">
        <f aca="false">IF(OR('فعالیت‌ها'!$D6="",'فعالیت‌ها'!$E6="",'فعالیت‌ها'!$E6=0),0,IF(1&lt;'فعالیت‌ها'!$D6,0,IF(1&gt;='فعالیت‌ها'!$F6,1,(1-'فعالیت‌ها'!$D6+1)/'فعالیت‌ها'!$E6)))</f>
        <v>0.25</v>
      </c>
      <c r="D6" s="31" t="n">
        <f aca="false">IF(OR('فعالیت‌ها'!$D6="",'فعالیت‌ها'!$E6="",'فعالیت‌ها'!$E6=0),0,IF(2&lt;'فعالیت‌ها'!$D6,0,IF(2&gt;='فعالیت‌ها'!$F6,1,(2-'فعالیت‌ها'!$D6+1)/'فعالیت‌ها'!$E6)))</f>
        <v>0.5</v>
      </c>
      <c r="E6" s="31" t="n">
        <f aca="false">IF(OR('فعالیت‌ها'!$D6="",'فعالیت‌ها'!$E6="",'فعالیت‌ها'!$E6=0),0,IF(3&lt;'فعالیت‌ها'!$D6,0,IF(3&gt;='فعالیت‌ها'!$F6,1,(3-'فعالیت‌ها'!$D6+1)/'فعالیت‌ها'!$E6)))</f>
        <v>0.75</v>
      </c>
      <c r="F6" s="31" t="n">
        <f aca="false">IF(OR('فعالیت‌ها'!$D6="",'فعالیت‌ها'!$E6="",'فعالیت‌ها'!$E6=0),0,IF(4&lt;'فعالیت‌ها'!$D6,0,IF(4&gt;='فعالیت‌ها'!$F6,1,(4-'فعالیت‌ها'!$D6+1)/'فعالیت‌ها'!$E6)))</f>
        <v>1</v>
      </c>
      <c r="G6" s="31" t="n">
        <f aca="false">IF(OR('فعالیت‌ها'!$D6="",'فعالیت‌ها'!$E6="",'فعالیت‌ها'!$E6=0),0,IF(5&lt;'فعالیت‌ها'!$D6,0,IF(5&gt;='فعالیت‌ها'!$F6,1,(5-'فعالیت‌ها'!$D6+1)/'فعالیت‌ها'!$E6)))</f>
        <v>1</v>
      </c>
      <c r="H6" s="31" t="n">
        <f aca="false">IF(OR('فعالیت‌ها'!$D6="",'فعالیت‌ها'!$E6="",'فعالیت‌ها'!$E6=0),0,IF(6&lt;'فعالیت‌ها'!$D6,0,IF(6&gt;='فعالیت‌ها'!$F6,1,(6-'فعالیت‌ها'!$D6+1)/'فعالیت‌ها'!$E6)))</f>
        <v>1</v>
      </c>
      <c r="I6" s="31" t="n">
        <f aca="false">IF(OR('فعالیت‌ها'!$D6="",'فعالیت‌ها'!$E6="",'فعالیت‌ها'!$E6=0),0,IF(7&lt;'فعالیت‌ها'!$D6,0,IF(7&gt;='فعالیت‌ها'!$F6,1,(7-'فعالیت‌ها'!$D6+1)/'فعالیت‌ها'!$E6)))</f>
        <v>1</v>
      </c>
      <c r="J6" s="31" t="n">
        <f aca="false">IF(OR('فعالیت‌ها'!$D6="",'فعالیت‌ها'!$E6="",'فعالیت‌ها'!$E6=0),0,IF(8&lt;'فعالیت‌ها'!$D6,0,IF(8&gt;='فعالیت‌ها'!$F6,1,(8-'فعالیت‌ها'!$D6+1)/'فعالیت‌ها'!$E6)))</f>
        <v>1</v>
      </c>
      <c r="K6" s="31" t="n">
        <f aca="false">IF(OR('فعالیت‌ها'!$D6="",'فعالیت‌ها'!$E6="",'فعالیت‌ها'!$E6=0),0,IF(9&lt;'فعالیت‌ها'!$D6,0,IF(9&gt;='فعالیت‌ها'!$F6,1,(9-'فعالیت‌ها'!$D6+1)/'فعالیت‌ها'!$E6)))</f>
        <v>1</v>
      </c>
      <c r="L6" s="31" t="n">
        <f aca="false">IF(OR('فعالیت‌ها'!$D6="",'فعالیت‌ها'!$E6="",'فعالیت‌ها'!$E6=0),0,IF(10&lt;'فعالیت‌ها'!$D6,0,IF(10&gt;='فعالیت‌ها'!$F6,1,(10-'فعالیت‌ها'!$D6+1)/'فعالیت‌ها'!$E6)))</f>
        <v>1</v>
      </c>
      <c r="M6" s="31" t="n">
        <f aca="false">IF(OR('فعالیت‌ها'!$D6="",'فعالیت‌ها'!$E6="",'فعالیت‌ها'!$E6=0),0,IF(11&lt;'فعالیت‌ها'!$D6,0,IF(11&gt;='فعالیت‌ها'!$F6,1,(11-'فعالیت‌ها'!$D6+1)/'فعالیت‌ها'!$E6)))</f>
        <v>1</v>
      </c>
      <c r="N6" s="31" t="n">
        <f aca="false">IF(OR('فعالیت‌ها'!$D6="",'فعالیت‌ها'!$E6="",'فعالیت‌ها'!$E6=0),0,IF(12&lt;'فعالیت‌ها'!$D6,0,IF(12&gt;='فعالیت‌ها'!$F6,1,(12-'فعالیت‌ها'!$D6+1)/'فعالیت‌ها'!$E6)))</f>
        <v>1</v>
      </c>
      <c r="O6" s="31" t="n">
        <f aca="false">IF(OR('فعالیت‌ها'!$D6="",'فعالیت‌ها'!$E6="",'فعالیت‌ها'!$E6=0),0,IF(13&lt;'فعالیت‌ها'!$D6,0,IF(13&gt;='فعالیت‌ها'!$F6,1,(13-'فعالیت‌ها'!$D6+1)/'فعالیت‌ها'!$E6)))</f>
        <v>1</v>
      </c>
      <c r="P6" s="31" t="n">
        <f aca="false">IF(OR('فعالیت‌ها'!$D6="",'فعالیت‌ها'!$E6="",'فعالیت‌ها'!$E6=0),0,IF(14&lt;'فعالیت‌ها'!$D6,0,IF(14&gt;='فعالیت‌ها'!$F6,1,(14-'فعالیت‌ها'!$D6+1)/'فعالیت‌ها'!$E6)))</f>
        <v>1</v>
      </c>
      <c r="Q6" s="31" t="n">
        <f aca="false">IF(OR('فعالیت‌ها'!$D6="",'فعالیت‌ها'!$E6="",'فعالیت‌ها'!$E6=0),0,IF(15&lt;'فعالیت‌ها'!$D6,0,IF(15&gt;='فعالیت‌ها'!$F6,1,(15-'فعالیت‌ها'!$D6+1)/'فعالیت‌ها'!$E6)))</f>
        <v>1</v>
      </c>
      <c r="R6" s="31" t="n">
        <f aca="false">IF(OR('فعالیت‌ها'!$D6="",'فعالیت‌ها'!$E6="",'فعالیت‌ها'!$E6=0),0,IF(16&lt;'فعالیت‌ها'!$D6,0,IF(16&gt;='فعالیت‌ها'!$F6,1,(16-'فعالیت‌ها'!$D6+1)/'فعالیت‌ها'!$E6)))</f>
        <v>1</v>
      </c>
      <c r="S6" s="31" t="n">
        <f aca="false">IF(OR('فعالیت‌ها'!$D6="",'فعالیت‌ها'!$E6="",'فعالیت‌ها'!$E6=0),0,IF(17&lt;'فعالیت‌ها'!$D6,0,IF(17&gt;='فعالیت‌ها'!$F6,1,(17-'فعالیت‌ها'!$D6+1)/'فعالیت‌ها'!$E6)))</f>
        <v>1</v>
      </c>
      <c r="T6" s="31" t="n">
        <f aca="false">IF(OR('فعالیت‌ها'!$D6="",'فعالیت‌ها'!$E6="",'فعالیت‌ها'!$E6=0),0,IF(18&lt;'فعالیت‌ها'!$D6,0,IF(18&gt;='فعالیت‌ها'!$F6,1,(18-'فعالیت‌ها'!$D6+1)/'فعالیت‌ها'!$E6)))</f>
        <v>1</v>
      </c>
      <c r="U6" s="31" t="n">
        <f aca="false">IF(OR('فعالیت‌ها'!$D6="",'فعالیت‌ها'!$E6="",'فعالیت‌ها'!$E6=0),0,IF(19&lt;'فعالیت‌ها'!$D6,0,IF(19&gt;='فعالیت‌ها'!$F6,1,(19-'فعالیت‌ها'!$D6+1)/'فعالیت‌ها'!$E6)))</f>
        <v>1</v>
      </c>
      <c r="V6" s="31" t="n">
        <f aca="false">IF(OR('فعالیت‌ها'!$D6="",'فعالیت‌ها'!$E6="",'فعالیت‌ها'!$E6=0),0,IF(20&lt;'فعالیت‌ها'!$D6,0,IF(20&gt;='فعالیت‌ها'!$F6,1,(20-'فعالیت‌ها'!$D6+1)/'فعالیت‌ها'!$E6)))</f>
        <v>1</v>
      </c>
      <c r="W6" s="31" t="n">
        <f aca="false">IF(OR('فعالیت‌ها'!$D6="",'فعالیت‌ها'!$E6="",'فعالیت‌ها'!$E6=0),0,IF(21&lt;'فعالیت‌ها'!$D6,0,IF(21&gt;='فعالیت‌ها'!$F6,1,(21-'فعالیت‌ها'!$D6+1)/'فعالیت‌ها'!$E6)))</f>
        <v>1</v>
      </c>
      <c r="X6" s="31" t="n">
        <f aca="false">IF(OR('فعالیت‌ها'!$D6="",'فعالیت‌ها'!$E6="",'فعالیت‌ها'!$E6=0),0,IF(22&lt;'فعالیت‌ها'!$D6,0,IF(22&gt;='فعالیت‌ها'!$F6,1,(22-'فعالیت‌ها'!$D6+1)/'فعالیت‌ها'!$E6)))</f>
        <v>1</v>
      </c>
      <c r="Y6" s="31" t="n">
        <f aca="false">IF(OR('فعالیت‌ها'!$D6="",'فعالیت‌ها'!$E6="",'فعالیت‌ها'!$E6=0),0,IF(23&lt;'فعالیت‌ها'!$D6,0,IF(23&gt;='فعالیت‌ها'!$F6,1,(23-'فعالیت‌ها'!$D6+1)/'فعالیت‌ها'!$E6)))</f>
        <v>1</v>
      </c>
      <c r="Z6" s="31" t="n">
        <f aca="false">IF(OR('فعالیت‌ها'!$D6="",'فعالیت‌ها'!$E6="",'فعالیت‌ها'!$E6=0),0,IF(24&lt;'فعالیت‌ها'!$D6,0,IF(24&gt;='فعالیت‌ها'!$F6,1,(24-'فعالیت‌ها'!$D6+1)/'فعالیت‌ها'!$E6)))</f>
        <v>1</v>
      </c>
      <c r="AA6" s="31" t="n">
        <f aca="false">IF(OR('فعالیت‌ها'!$D6="",'فعالیت‌ها'!$E6="",'فعالیت‌ها'!$E6=0),0,IF(25&lt;'فعالیت‌ها'!$D6,0,IF(25&gt;='فعالیت‌ها'!$F6,1,(25-'فعالیت‌ها'!$D6+1)/'فعالیت‌ها'!$E6)))</f>
        <v>1</v>
      </c>
      <c r="AB6" s="31" t="n">
        <f aca="false">IF(OR('فعالیت‌ها'!$D6="",'فعالیت‌ها'!$E6="",'فعالیت‌ها'!$E6=0),0,IF(26&lt;'فعالیت‌ها'!$D6,0,IF(26&gt;='فعالیت‌ها'!$F6,1,(26-'فعالیت‌ها'!$D6+1)/'فعالیت‌ها'!$E6)))</f>
        <v>1</v>
      </c>
    </row>
    <row r="7" customFormat="false" ht="15" hidden="false" customHeight="false" outlineLevel="0" collapsed="false">
      <c r="A7" s="30" t="str">
        <f aca="false">IF('فعالیت‌ها'!A7="","",'فعالیت‌ها'!A7)</f>
        <v>A2</v>
      </c>
      <c r="B7" s="30" t="str">
        <f aca="false">IF('فعالیت‌ها'!B7="","",'فعالیت‌ها'!B7)</f>
        <v>مجوزها و قراردادها</v>
      </c>
      <c r="C7" s="31" t="n">
        <f aca="false">IF(OR('فعالیت‌ها'!$D7="",'فعالیت‌ها'!$E7="",'فعالیت‌ها'!$E7=0),0,IF(1&lt;'فعالیت‌ها'!$D7,0,IF(1&gt;='فعالیت‌ها'!$F7,1,(1-'فعالیت‌ها'!$D7+1)/'فعالیت‌ها'!$E7)))</f>
        <v>0</v>
      </c>
      <c r="D7" s="31" t="n">
        <f aca="false">IF(OR('فعالیت‌ها'!$D7="",'فعالیت‌ها'!$E7="",'فعالیت‌ها'!$E7=0),0,IF(2&lt;'فعالیت‌ها'!$D7,0,IF(2&gt;='فعالیت‌ها'!$F7,1,(2-'فعالیت‌ها'!$D7+1)/'فعالیت‌ها'!$E7)))</f>
        <v>0.25</v>
      </c>
      <c r="E7" s="31" t="n">
        <f aca="false">IF(OR('فعالیت‌ها'!$D7="",'فعالیت‌ها'!$E7="",'فعالیت‌ها'!$E7=0),0,IF(3&lt;'فعالیت‌ها'!$D7,0,IF(3&gt;='فعالیت‌ها'!$F7,1,(3-'فعالیت‌ها'!$D7+1)/'فعالیت‌ها'!$E7)))</f>
        <v>0.5</v>
      </c>
      <c r="F7" s="31" t="n">
        <f aca="false">IF(OR('فعالیت‌ها'!$D7="",'فعالیت‌ها'!$E7="",'فعالیت‌ها'!$E7=0),0,IF(4&lt;'فعالیت‌ها'!$D7,0,IF(4&gt;='فعالیت‌ها'!$F7,1,(4-'فعالیت‌ها'!$D7+1)/'فعالیت‌ها'!$E7)))</f>
        <v>0.75</v>
      </c>
      <c r="G7" s="31" t="n">
        <f aca="false">IF(OR('فعالیت‌ها'!$D7="",'فعالیت‌ها'!$E7="",'فعالیت‌ها'!$E7=0),0,IF(5&lt;'فعالیت‌ها'!$D7,0,IF(5&gt;='فعالیت‌ها'!$F7,1,(5-'فعالیت‌ها'!$D7+1)/'فعالیت‌ها'!$E7)))</f>
        <v>1</v>
      </c>
      <c r="H7" s="31" t="n">
        <f aca="false">IF(OR('فعالیت‌ها'!$D7="",'فعالیت‌ها'!$E7="",'فعالیت‌ها'!$E7=0),0,IF(6&lt;'فعالیت‌ها'!$D7,0,IF(6&gt;='فعالیت‌ها'!$F7,1,(6-'فعالیت‌ها'!$D7+1)/'فعالیت‌ها'!$E7)))</f>
        <v>1</v>
      </c>
      <c r="I7" s="31" t="n">
        <f aca="false">IF(OR('فعالیت‌ها'!$D7="",'فعالیت‌ها'!$E7="",'فعالیت‌ها'!$E7=0),0,IF(7&lt;'فعالیت‌ها'!$D7,0,IF(7&gt;='فعالیت‌ها'!$F7,1,(7-'فعالیت‌ها'!$D7+1)/'فعالیت‌ها'!$E7)))</f>
        <v>1</v>
      </c>
      <c r="J7" s="31" t="n">
        <f aca="false">IF(OR('فعالیت‌ها'!$D7="",'فعالیت‌ها'!$E7="",'فعالیت‌ها'!$E7=0),0,IF(8&lt;'فعالیت‌ها'!$D7,0,IF(8&gt;='فعالیت‌ها'!$F7,1,(8-'فعالیت‌ها'!$D7+1)/'فعالیت‌ها'!$E7)))</f>
        <v>1</v>
      </c>
      <c r="K7" s="31" t="n">
        <f aca="false">IF(OR('فعالیت‌ها'!$D7="",'فعالیت‌ها'!$E7="",'فعالیت‌ها'!$E7=0),0,IF(9&lt;'فعالیت‌ها'!$D7,0,IF(9&gt;='فعالیت‌ها'!$F7,1,(9-'فعالیت‌ها'!$D7+1)/'فعالیت‌ها'!$E7)))</f>
        <v>1</v>
      </c>
      <c r="L7" s="31" t="n">
        <f aca="false">IF(OR('فعالیت‌ها'!$D7="",'فعالیت‌ها'!$E7="",'فعالیت‌ها'!$E7=0),0,IF(10&lt;'فعالیت‌ها'!$D7,0,IF(10&gt;='فعالیت‌ها'!$F7,1,(10-'فعالیت‌ها'!$D7+1)/'فعالیت‌ها'!$E7)))</f>
        <v>1</v>
      </c>
      <c r="M7" s="31" t="n">
        <f aca="false">IF(OR('فعالیت‌ها'!$D7="",'فعالیت‌ها'!$E7="",'فعالیت‌ها'!$E7=0),0,IF(11&lt;'فعالیت‌ها'!$D7,0,IF(11&gt;='فعالیت‌ها'!$F7,1,(11-'فعالیت‌ها'!$D7+1)/'فعالیت‌ها'!$E7)))</f>
        <v>1</v>
      </c>
      <c r="N7" s="31" t="n">
        <f aca="false">IF(OR('فعالیت‌ها'!$D7="",'فعالیت‌ها'!$E7="",'فعالیت‌ها'!$E7=0),0,IF(12&lt;'فعالیت‌ها'!$D7,0,IF(12&gt;='فعالیت‌ها'!$F7,1,(12-'فعالیت‌ها'!$D7+1)/'فعالیت‌ها'!$E7)))</f>
        <v>1</v>
      </c>
      <c r="O7" s="31" t="n">
        <f aca="false">IF(OR('فعالیت‌ها'!$D7="",'فعالیت‌ها'!$E7="",'فعالیت‌ها'!$E7=0),0,IF(13&lt;'فعالیت‌ها'!$D7,0,IF(13&gt;='فعالیت‌ها'!$F7,1,(13-'فعالیت‌ها'!$D7+1)/'فعالیت‌ها'!$E7)))</f>
        <v>1</v>
      </c>
      <c r="P7" s="31" t="n">
        <f aca="false">IF(OR('فعالیت‌ها'!$D7="",'فعالیت‌ها'!$E7="",'فعالیت‌ها'!$E7=0),0,IF(14&lt;'فعالیت‌ها'!$D7,0,IF(14&gt;='فعالیت‌ها'!$F7,1,(14-'فعالیت‌ها'!$D7+1)/'فعالیت‌ها'!$E7)))</f>
        <v>1</v>
      </c>
      <c r="Q7" s="31" t="n">
        <f aca="false">IF(OR('فعالیت‌ها'!$D7="",'فعالیت‌ها'!$E7="",'فعالیت‌ها'!$E7=0),0,IF(15&lt;'فعالیت‌ها'!$D7,0,IF(15&gt;='فعالیت‌ها'!$F7,1,(15-'فعالیت‌ها'!$D7+1)/'فعالیت‌ها'!$E7)))</f>
        <v>1</v>
      </c>
      <c r="R7" s="31" t="n">
        <f aca="false">IF(OR('فعالیت‌ها'!$D7="",'فعالیت‌ها'!$E7="",'فعالیت‌ها'!$E7=0),0,IF(16&lt;'فعالیت‌ها'!$D7,0,IF(16&gt;='فعالیت‌ها'!$F7,1,(16-'فعالیت‌ها'!$D7+1)/'فعالیت‌ها'!$E7)))</f>
        <v>1</v>
      </c>
      <c r="S7" s="31" t="n">
        <f aca="false">IF(OR('فعالیت‌ها'!$D7="",'فعالیت‌ها'!$E7="",'فعالیت‌ها'!$E7=0),0,IF(17&lt;'فعالیت‌ها'!$D7,0,IF(17&gt;='فعالیت‌ها'!$F7,1,(17-'فعالیت‌ها'!$D7+1)/'فعالیت‌ها'!$E7)))</f>
        <v>1</v>
      </c>
      <c r="T7" s="31" t="n">
        <f aca="false">IF(OR('فعالیت‌ها'!$D7="",'فعالیت‌ها'!$E7="",'فعالیت‌ها'!$E7=0),0,IF(18&lt;'فعالیت‌ها'!$D7,0,IF(18&gt;='فعالیت‌ها'!$F7,1,(18-'فعالیت‌ها'!$D7+1)/'فعالیت‌ها'!$E7)))</f>
        <v>1</v>
      </c>
      <c r="U7" s="31" t="n">
        <f aca="false">IF(OR('فعالیت‌ها'!$D7="",'فعالیت‌ها'!$E7="",'فعالیت‌ها'!$E7=0),0,IF(19&lt;'فعالیت‌ها'!$D7,0,IF(19&gt;='فعالیت‌ها'!$F7,1,(19-'فعالیت‌ها'!$D7+1)/'فعالیت‌ها'!$E7)))</f>
        <v>1</v>
      </c>
      <c r="V7" s="31" t="n">
        <f aca="false">IF(OR('فعالیت‌ها'!$D7="",'فعالیت‌ها'!$E7="",'فعالیت‌ها'!$E7=0),0,IF(20&lt;'فعالیت‌ها'!$D7,0,IF(20&gt;='فعالیت‌ها'!$F7,1,(20-'فعالیت‌ها'!$D7+1)/'فعالیت‌ها'!$E7)))</f>
        <v>1</v>
      </c>
      <c r="W7" s="31" t="n">
        <f aca="false">IF(OR('فعالیت‌ها'!$D7="",'فعالیت‌ها'!$E7="",'فعالیت‌ها'!$E7=0),0,IF(21&lt;'فعالیت‌ها'!$D7,0,IF(21&gt;='فعالیت‌ها'!$F7,1,(21-'فعالیت‌ها'!$D7+1)/'فعالیت‌ها'!$E7)))</f>
        <v>1</v>
      </c>
      <c r="X7" s="31" t="n">
        <f aca="false">IF(OR('فعالیت‌ها'!$D7="",'فعالیت‌ها'!$E7="",'فعالیت‌ها'!$E7=0),0,IF(22&lt;'فعالیت‌ها'!$D7,0,IF(22&gt;='فعالیت‌ها'!$F7,1,(22-'فعالیت‌ها'!$D7+1)/'فعالیت‌ها'!$E7)))</f>
        <v>1</v>
      </c>
      <c r="Y7" s="31" t="n">
        <f aca="false">IF(OR('فعالیت‌ها'!$D7="",'فعالیت‌ها'!$E7="",'فعالیت‌ها'!$E7=0),0,IF(23&lt;'فعالیت‌ها'!$D7,0,IF(23&gt;='فعالیت‌ها'!$F7,1,(23-'فعالیت‌ها'!$D7+1)/'فعالیت‌ها'!$E7)))</f>
        <v>1</v>
      </c>
      <c r="Z7" s="31" t="n">
        <f aca="false">IF(OR('فعالیت‌ها'!$D7="",'فعالیت‌ها'!$E7="",'فعالیت‌ها'!$E7=0),0,IF(24&lt;'فعالیت‌ها'!$D7,0,IF(24&gt;='فعالیت‌ها'!$F7,1,(24-'فعالیت‌ها'!$D7+1)/'فعالیت‌ها'!$E7)))</f>
        <v>1</v>
      </c>
      <c r="AA7" s="31" t="n">
        <f aca="false">IF(OR('فعالیت‌ها'!$D7="",'فعالیت‌ها'!$E7="",'فعالیت‌ها'!$E7=0),0,IF(25&lt;'فعالیت‌ها'!$D7,0,IF(25&gt;='فعالیت‌ها'!$F7,1,(25-'فعالیت‌ها'!$D7+1)/'فعالیت‌ها'!$E7)))</f>
        <v>1</v>
      </c>
      <c r="AB7" s="31" t="n">
        <f aca="false">IF(OR('فعالیت‌ها'!$D7="",'فعالیت‌ها'!$E7="",'فعالیت‌ها'!$E7=0),0,IF(26&lt;'فعالیت‌ها'!$D7,0,IF(26&gt;='فعالیت‌ها'!$F7,1,(26-'فعالیت‌ها'!$D7+1)/'فعالیت‌ها'!$E7)))</f>
        <v>1</v>
      </c>
    </row>
    <row r="8" customFormat="false" ht="15" hidden="false" customHeight="false" outlineLevel="0" collapsed="false">
      <c r="A8" s="30" t="str">
        <f aca="false">IF('فعالیت‌ها'!A8="","",'فعالیت‌ها'!A8)</f>
        <v>A3</v>
      </c>
      <c r="B8" s="30" t="str">
        <f aca="false">IF('فعالیت‌ها'!B8="","",'فعالیت‌ها'!B8)</f>
        <v>تأمین مصالح و تجهیزات</v>
      </c>
      <c r="C8" s="31" t="n">
        <f aca="false">IF(OR('فعالیت‌ها'!$D8="",'فعالیت‌ها'!$E8="",'فعالیت‌ها'!$E8=0),0,IF(1&lt;'فعالیت‌ها'!$D8,0,IF(1&gt;='فعالیت‌ها'!$F8,1,(1-'فعالیت‌ها'!$D8+1)/'فعالیت‌ها'!$E8)))</f>
        <v>0</v>
      </c>
      <c r="D8" s="31" t="n">
        <f aca="false">IF(OR('فعالیت‌ها'!$D8="",'فعالیت‌ها'!$E8="",'فعالیت‌ها'!$E8=0),0,IF(2&lt;'فعالیت‌ها'!$D8,0,IF(2&gt;='فعالیت‌ها'!$F8,1,(2-'فعالیت‌ها'!$D8+1)/'فعالیت‌ها'!$E8)))</f>
        <v>0</v>
      </c>
      <c r="E8" s="31" t="n">
        <f aca="false">IF(OR('فعالیت‌ها'!$D8="",'فعالیت‌ها'!$E8="",'فعالیت‌ها'!$E8=0),0,IF(3&lt;'فعالیت‌ها'!$D8,0,IF(3&gt;='فعالیت‌ها'!$F8,1,(3-'فعالیت‌ها'!$D8+1)/'فعالیت‌ها'!$E8)))</f>
        <v>0</v>
      </c>
      <c r="F8" s="31" t="n">
        <f aca="false">IF(OR('فعالیت‌ها'!$D8="",'فعالیت‌ها'!$E8="",'فعالیت‌ها'!$E8=0),0,IF(4&lt;'فعالیت‌ها'!$D8,0,IF(4&gt;='فعالیت‌ها'!$F8,1,(4-'فعالیت‌ها'!$D8+1)/'فعالیت‌ها'!$E8)))</f>
        <v>0.125</v>
      </c>
      <c r="G8" s="31" t="n">
        <f aca="false">IF(OR('فعالیت‌ها'!$D8="",'فعالیت‌ها'!$E8="",'فعالیت‌ها'!$E8=0),0,IF(5&lt;'فعالیت‌ها'!$D8,0,IF(5&gt;='فعالیت‌ها'!$F8,1,(5-'فعالیت‌ها'!$D8+1)/'فعالیت‌ها'!$E8)))</f>
        <v>0.25</v>
      </c>
      <c r="H8" s="31" t="n">
        <f aca="false">IF(OR('فعالیت‌ها'!$D8="",'فعالیت‌ها'!$E8="",'فعالیت‌ها'!$E8=0),0,IF(6&lt;'فعالیت‌ها'!$D8,0,IF(6&gt;='فعالیت‌ها'!$F8,1,(6-'فعالیت‌ها'!$D8+1)/'فعالیت‌ها'!$E8)))</f>
        <v>0.375</v>
      </c>
      <c r="I8" s="31" t="n">
        <f aca="false">IF(OR('فعالیت‌ها'!$D8="",'فعالیت‌ها'!$E8="",'فعالیت‌ها'!$E8=0),0,IF(7&lt;'فعالیت‌ها'!$D8,0,IF(7&gt;='فعالیت‌ها'!$F8,1,(7-'فعالیت‌ها'!$D8+1)/'فعالیت‌ها'!$E8)))</f>
        <v>0.5</v>
      </c>
      <c r="J8" s="31" t="n">
        <f aca="false">IF(OR('فعالیت‌ها'!$D8="",'فعالیت‌ها'!$E8="",'فعالیت‌ها'!$E8=0),0,IF(8&lt;'فعالیت‌ها'!$D8,0,IF(8&gt;='فعالیت‌ها'!$F8,1,(8-'فعالیت‌ها'!$D8+1)/'فعالیت‌ها'!$E8)))</f>
        <v>0.625</v>
      </c>
      <c r="K8" s="31" t="n">
        <f aca="false">IF(OR('فعالیت‌ها'!$D8="",'فعالیت‌ها'!$E8="",'فعالیت‌ها'!$E8=0),0,IF(9&lt;'فعالیت‌ها'!$D8,0,IF(9&gt;='فعالیت‌ها'!$F8,1,(9-'فعالیت‌ها'!$D8+1)/'فعالیت‌ها'!$E8)))</f>
        <v>0.75</v>
      </c>
      <c r="L8" s="31" t="n">
        <f aca="false">IF(OR('فعالیت‌ها'!$D8="",'فعالیت‌ها'!$E8="",'فعالیت‌ها'!$E8=0),0,IF(10&lt;'فعالیت‌ها'!$D8,0,IF(10&gt;='فعالیت‌ها'!$F8,1,(10-'فعالیت‌ها'!$D8+1)/'فعالیت‌ها'!$E8)))</f>
        <v>0.875</v>
      </c>
      <c r="M8" s="31" t="n">
        <f aca="false">IF(OR('فعالیت‌ها'!$D8="",'فعالیت‌ها'!$E8="",'فعالیت‌ها'!$E8=0),0,IF(11&lt;'فعالیت‌ها'!$D8,0,IF(11&gt;='فعالیت‌ها'!$F8,1,(11-'فعالیت‌ها'!$D8+1)/'فعالیت‌ها'!$E8)))</f>
        <v>1</v>
      </c>
      <c r="N8" s="31" t="n">
        <f aca="false">IF(OR('فعالیت‌ها'!$D8="",'فعالیت‌ها'!$E8="",'فعالیت‌ها'!$E8=0),0,IF(12&lt;'فعالیت‌ها'!$D8,0,IF(12&gt;='فعالیت‌ها'!$F8,1,(12-'فعالیت‌ها'!$D8+1)/'فعالیت‌ها'!$E8)))</f>
        <v>1</v>
      </c>
      <c r="O8" s="31" t="n">
        <f aca="false">IF(OR('فعالیت‌ها'!$D8="",'فعالیت‌ها'!$E8="",'فعالیت‌ها'!$E8=0),0,IF(13&lt;'فعالیت‌ها'!$D8,0,IF(13&gt;='فعالیت‌ها'!$F8,1,(13-'فعالیت‌ها'!$D8+1)/'فعالیت‌ها'!$E8)))</f>
        <v>1</v>
      </c>
      <c r="P8" s="31" t="n">
        <f aca="false">IF(OR('فعالیت‌ها'!$D8="",'فعالیت‌ها'!$E8="",'فعالیت‌ها'!$E8=0),0,IF(14&lt;'فعالیت‌ها'!$D8,0,IF(14&gt;='فعالیت‌ها'!$F8,1,(14-'فعالیت‌ها'!$D8+1)/'فعالیت‌ها'!$E8)))</f>
        <v>1</v>
      </c>
      <c r="Q8" s="31" t="n">
        <f aca="false">IF(OR('فعالیت‌ها'!$D8="",'فعالیت‌ها'!$E8="",'فعالیت‌ها'!$E8=0),0,IF(15&lt;'فعالیت‌ها'!$D8,0,IF(15&gt;='فعالیت‌ها'!$F8,1,(15-'فعالیت‌ها'!$D8+1)/'فعالیت‌ها'!$E8)))</f>
        <v>1</v>
      </c>
      <c r="R8" s="31" t="n">
        <f aca="false">IF(OR('فعالیت‌ها'!$D8="",'فعالیت‌ها'!$E8="",'فعالیت‌ها'!$E8=0),0,IF(16&lt;'فعالیت‌ها'!$D8,0,IF(16&gt;='فعالیت‌ها'!$F8,1,(16-'فعالیت‌ها'!$D8+1)/'فعالیت‌ها'!$E8)))</f>
        <v>1</v>
      </c>
      <c r="S8" s="31" t="n">
        <f aca="false">IF(OR('فعالیت‌ها'!$D8="",'فعالیت‌ها'!$E8="",'فعالیت‌ها'!$E8=0),0,IF(17&lt;'فعالیت‌ها'!$D8,0,IF(17&gt;='فعالیت‌ها'!$F8,1,(17-'فعالیت‌ها'!$D8+1)/'فعالیت‌ها'!$E8)))</f>
        <v>1</v>
      </c>
      <c r="T8" s="31" t="n">
        <f aca="false">IF(OR('فعالیت‌ها'!$D8="",'فعالیت‌ها'!$E8="",'فعالیت‌ها'!$E8=0),0,IF(18&lt;'فعالیت‌ها'!$D8,0,IF(18&gt;='فعالیت‌ها'!$F8,1,(18-'فعالیت‌ها'!$D8+1)/'فعالیت‌ها'!$E8)))</f>
        <v>1</v>
      </c>
      <c r="U8" s="31" t="n">
        <f aca="false">IF(OR('فعالیت‌ها'!$D8="",'فعالیت‌ها'!$E8="",'فعالیت‌ها'!$E8=0),0,IF(19&lt;'فعالیت‌ها'!$D8,0,IF(19&gt;='فعالیت‌ها'!$F8,1,(19-'فعالیت‌ها'!$D8+1)/'فعالیت‌ها'!$E8)))</f>
        <v>1</v>
      </c>
      <c r="V8" s="31" t="n">
        <f aca="false">IF(OR('فعالیت‌ها'!$D8="",'فعالیت‌ها'!$E8="",'فعالیت‌ها'!$E8=0),0,IF(20&lt;'فعالیت‌ها'!$D8,0,IF(20&gt;='فعالیت‌ها'!$F8,1,(20-'فعالیت‌ها'!$D8+1)/'فعالیت‌ها'!$E8)))</f>
        <v>1</v>
      </c>
      <c r="W8" s="31" t="n">
        <f aca="false">IF(OR('فعالیت‌ها'!$D8="",'فعالیت‌ها'!$E8="",'فعالیت‌ها'!$E8=0),0,IF(21&lt;'فعالیت‌ها'!$D8,0,IF(21&gt;='فعالیت‌ها'!$F8,1,(21-'فعالیت‌ها'!$D8+1)/'فعالیت‌ها'!$E8)))</f>
        <v>1</v>
      </c>
      <c r="X8" s="31" t="n">
        <f aca="false">IF(OR('فعالیت‌ها'!$D8="",'فعالیت‌ها'!$E8="",'فعالیت‌ها'!$E8=0),0,IF(22&lt;'فعالیت‌ها'!$D8,0,IF(22&gt;='فعالیت‌ها'!$F8,1,(22-'فعالیت‌ها'!$D8+1)/'فعالیت‌ها'!$E8)))</f>
        <v>1</v>
      </c>
      <c r="Y8" s="31" t="n">
        <f aca="false">IF(OR('فعالیت‌ها'!$D8="",'فعالیت‌ها'!$E8="",'فعالیت‌ها'!$E8=0),0,IF(23&lt;'فعالیت‌ها'!$D8,0,IF(23&gt;='فعالیت‌ها'!$F8,1,(23-'فعالیت‌ها'!$D8+1)/'فعالیت‌ها'!$E8)))</f>
        <v>1</v>
      </c>
      <c r="Z8" s="31" t="n">
        <f aca="false">IF(OR('فعالیت‌ها'!$D8="",'فعالیت‌ها'!$E8="",'فعالیت‌ها'!$E8=0),0,IF(24&lt;'فعالیت‌ها'!$D8,0,IF(24&gt;='فعالیت‌ها'!$F8,1,(24-'فعالیت‌ها'!$D8+1)/'فعالیت‌ها'!$E8)))</f>
        <v>1</v>
      </c>
      <c r="AA8" s="31" t="n">
        <f aca="false">IF(OR('فعالیت‌ها'!$D8="",'فعالیت‌ها'!$E8="",'فعالیت‌ها'!$E8=0),0,IF(25&lt;'فعالیت‌ها'!$D8,0,IF(25&gt;='فعالیت‌ها'!$F8,1,(25-'فعالیت‌ها'!$D8+1)/'فعالیت‌ها'!$E8)))</f>
        <v>1</v>
      </c>
      <c r="AB8" s="31" t="n">
        <f aca="false">IF(OR('فعالیت‌ها'!$D8="",'فعالیت‌ها'!$E8="",'فعالیت‌ها'!$E8=0),0,IF(26&lt;'فعالیت‌ها'!$D8,0,IF(26&gt;='فعالیت‌ها'!$F8,1,(26-'فعالیت‌ها'!$D8+1)/'فعالیت‌ها'!$E8)))</f>
        <v>1</v>
      </c>
    </row>
    <row r="9" customFormat="false" ht="15" hidden="false" customHeight="false" outlineLevel="0" collapsed="false">
      <c r="A9" s="30" t="str">
        <f aca="false">IF('فعالیت‌ها'!A9="","",'فعالیت‌ها'!A9)</f>
        <v>A4</v>
      </c>
      <c r="B9" s="30" t="str">
        <f aca="false">IF('فعالیت‌ها'!B9="","",'فعالیت‌ها'!B9)</f>
        <v>آماده‌سازی کارگاه</v>
      </c>
      <c r="C9" s="31" t="n">
        <f aca="false">IF(OR('فعالیت‌ها'!$D9="",'فعالیت‌ها'!$E9="",'فعالیت‌ها'!$E9=0),0,IF(1&lt;'فعالیت‌ها'!$D9,0,IF(1&gt;='فعالیت‌ها'!$F9,1,(1-'فعالیت‌ها'!$D9+1)/'فعالیت‌ها'!$E9)))</f>
        <v>0</v>
      </c>
      <c r="D9" s="31" t="n">
        <f aca="false">IF(OR('فعالیت‌ها'!$D9="",'فعالیت‌ها'!$E9="",'فعالیت‌ها'!$E9=0),0,IF(2&lt;'فعالیت‌ها'!$D9,0,IF(2&gt;='فعالیت‌ها'!$F9,1,(2-'فعالیت‌ها'!$D9+1)/'فعالیت‌ها'!$E9)))</f>
        <v>0</v>
      </c>
      <c r="E9" s="31" t="n">
        <f aca="false">IF(OR('فعالیت‌ها'!$D9="",'فعالیت‌ها'!$E9="",'فعالیت‌ها'!$E9=0),0,IF(3&lt;'فعالیت‌ها'!$D9,0,IF(3&gt;='فعالیت‌ها'!$F9,1,(3-'فعالیت‌ها'!$D9+1)/'فعالیت‌ها'!$E9)))</f>
        <v>0</v>
      </c>
      <c r="F9" s="31" t="n">
        <f aca="false">IF(OR('فعالیت‌ها'!$D9="",'فعالیت‌ها'!$E9="",'فعالیت‌ها'!$E9=0),0,IF(4&lt;'فعالیت‌ها'!$D9,0,IF(4&gt;='فعالیت‌ها'!$F9,1,(4-'فعالیت‌ها'!$D9+1)/'فعالیت‌ها'!$E9)))</f>
        <v>0</v>
      </c>
      <c r="G9" s="31" t="n">
        <f aca="false">IF(OR('فعالیت‌ها'!$D9="",'فعالیت‌ها'!$E9="",'فعالیت‌ها'!$E9=0),0,IF(5&lt;'فعالیت‌ها'!$D9,0,IF(5&gt;='فعالیت‌ها'!$F9,1,(5-'فعالیت‌ها'!$D9+1)/'فعالیت‌ها'!$E9)))</f>
        <v>0.333333333333333</v>
      </c>
      <c r="H9" s="31" t="n">
        <f aca="false">IF(OR('فعالیت‌ها'!$D9="",'فعالیت‌ها'!$E9="",'فعالیت‌ها'!$E9=0),0,IF(6&lt;'فعالیت‌ها'!$D9,0,IF(6&gt;='فعالیت‌ها'!$F9,1,(6-'فعالیت‌ها'!$D9+1)/'فعالیت‌ها'!$E9)))</f>
        <v>0.666666666666667</v>
      </c>
      <c r="I9" s="31" t="n">
        <f aca="false">IF(OR('فعالیت‌ها'!$D9="",'فعالیت‌ها'!$E9="",'فعالیت‌ها'!$E9=0),0,IF(7&lt;'فعالیت‌ها'!$D9,0,IF(7&gt;='فعالیت‌ها'!$F9,1,(7-'فعالیت‌ها'!$D9+1)/'فعالیت‌ها'!$E9)))</f>
        <v>1</v>
      </c>
      <c r="J9" s="31" t="n">
        <f aca="false">IF(OR('فعالیت‌ها'!$D9="",'فعالیت‌ها'!$E9="",'فعالیت‌ها'!$E9=0),0,IF(8&lt;'فعالیت‌ها'!$D9,0,IF(8&gt;='فعالیت‌ها'!$F9,1,(8-'فعالیت‌ها'!$D9+1)/'فعالیت‌ها'!$E9)))</f>
        <v>1</v>
      </c>
      <c r="K9" s="31" t="n">
        <f aca="false">IF(OR('فعالیت‌ها'!$D9="",'فعالیت‌ها'!$E9="",'فعالیت‌ها'!$E9=0),0,IF(9&lt;'فعالیت‌ها'!$D9,0,IF(9&gt;='فعالیت‌ها'!$F9,1,(9-'فعالیت‌ها'!$D9+1)/'فعالیت‌ها'!$E9)))</f>
        <v>1</v>
      </c>
      <c r="L9" s="31" t="n">
        <f aca="false">IF(OR('فعالیت‌ها'!$D9="",'فعالیت‌ها'!$E9="",'فعالیت‌ها'!$E9=0),0,IF(10&lt;'فعالیت‌ها'!$D9,0,IF(10&gt;='فعالیت‌ها'!$F9,1,(10-'فعالیت‌ها'!$D9+1)/'فعالیت‌ها'!$E9)))</f>
        <v>1</v>
      </c>
      <c r="M9" s="31" t="n">
        <f aca="false">IF(OR('فعالیت‌ها'!$D9="",'فعالیت‌ها'!$E9="",'فعالیت‌ها'!$E9=0),0,IF(11&lt;'فعالیت‌ها'!$D9,0,IF(11&gt;='فعالیت‌ها'!$F9,1,(11-'فعالیت‌ها'!$D9+1)/'فعالیت‌ها'!$E9)))</f>
        <v>1</v>
      </c>
      <c r="N9" s="31" t="n">
        <f aca="false">IF(OR('فعالیت‌ها'!$D9="",'فعالیت‌ها'!$E9="",'فعالیت‌ها'!$E9=0),0,IF(12&lt;'فعالیت‌ها'!$D9,0,IF(12&gt;='فعالیت‌ها'!$F9,1,(12-'فعالیت‌ها'!$D9+1)/'فعالیت‌ها'!$E9)))</f>
        <v>1</v>
      </c>
      <c r="O9" s="31" t="n">
        <f aca="false">IF(OR('فعالیت‌ها'!$D9="",'فعالیت‌ها'!$E9="",'فعالیت‌ها'!$E9=0),0,IF(13&lt;'فعالیت‌ها'!$D9,0,IF(13&gt;='فعالیت‌ها'!$F9,1,(13-'فعالیت‌ها'!$D9+1)/'فعالیت‌ها'!$E9)))</f>
        <v>1</v>
      </c>
      <c r="P9" s="31" t="n">
        <f aca="false">IF(OR('فعالیت‌ها'!$D9="",'فعالیت‌ها'!$E9="",'فعالیت‌ها'!$E9=0),0,IF(14&lt;'فعالیت‌ها'!$D9,0,IF(14&gt;='فعالیت‌ها'!$F9,1,(14-'فعالیت‌ها'!$D9+1)/'فعالیت‌ها'!$E9)))</f>
        <v>1</v>
      </c>
      <c r="Q9" s="31" t="n">
        <f aca="false">IF(OR('فعالیت‌ها'!$D9="",'فعالیت‌ها'!$E9="",'فعالیت‌ها'!$E9=0),0,IF(15&lt;'فعالیت‌ها'!$D9,0,IF(15&gt;='فعالیت‌ها'!$F9,1,(15-'فعالیت‌ها'!$D9+1)/'فعالیت‌ها'!$E9)))</f>
        <v>1</v>
      </c>
      <c r="R9" s="31" t="n">
        <f aca="false">IF(OR('فعالیت‌ها'!$D9="",'فعالیت‌ها'!$E9="",'فعالیت‌ها'!$E9=0),0,IF(16&lt;'فعالیت‌ها'!$D9,0,IF(16&gt;='فعالیت‌ها'!$F9,1,(16-'فعالیت‌ها'!$D9+1)/'فعالیت‌ها'!$E9)))</f>
        <v>1</v>
      </c>
      <c r="S9" s="31" t="n">
        <f aca="false">IF(OR('فعالیت‌ها'!$D9="",'فعالیت‌ها'!$E9="",'فعالیت‌ها'!$E9=0),0,IF(17&lt;'فعالیت‌ها'!$D9,0,IF(17&gt;='فعالیت‌ها'!$F9,1,(17-'فعالیت‌ها'!$D9+1)/'فعالیت‌ها'!$E9)))</f>
        <v>1</v>
      </c>
      <c r="T9" s="31" t="n">
        <f aca="false">IF(OR('فعالیت‌ها'!$D9="",'فعالیت‌ها'!$E9="",'فعالیت‌ها'!$E9=0),0,IF(18&lt;'فعالیت‌ها'!$D9,0,IF(18&gt;='فعالیت‌ها'!$F9,1,(18-'فعالیت‌ها'!$D9+1)/'فعالیت‌ها'!$E9)))</f>
        <v>1</v>
      </c>
      <c r="U9" s="31" t="n">
        <f aca="false">IF(OR('فعالیت‌ها'!$D9="",'فعالیت‌ها'!$E9="",'فعالیت‌ها'!$E9=0),0,IF(19&lt;'فعالیت‌ها'!$D9,0,IF(19&gt;='فعالیت‌ها'!$F9,1,(19-'فعالیت‌ها'!$D9+1)/'فعالیت‌ها'!$E9)))</f>
        <v>1</v>
      </c>
      <c r="V9" s="31" t="n">
        <f aca="false">IF(OR('فعالیت‌ها'!$D9="",'فعالیت‌ها'!$E9="",'فعالیت‌ها'!$E9=0),0,IF(20&lt;'فعالیت‌ها'!$D9,0,IF(20&gt;='فعالیت‌ها'!$F9,1,(20-'فعالیت‌ها'!$D9+1)/'فعالیت‌ها'!$E9)))</f>
        <v>1</v>
      </c>
      <c r="W9" s="31" t="n">
        <f aca="false">IF(OR('فعالیت‌ها'!$D9="",'فعالیت‌ها'!$E9="",'فعالیت‌ها'!$E9=0),0,IF(21&lt;'فعالیت‌ها'!$D9,0,IF(21&gt;='فعالیت‌ها'!$F9,1,(21-'فعالیت‌ها'!$D9+1)/'فعالیت‌ها'!$E9)))</f>
        <v>1</v>
      </c>
      <c r="X9" s="31" t="n">
        <f aca="false">IF(OR('فعالیت‌ها'!$D9="",'فعالیت‌ها'!$E9="",'فعالیت‌ها'!$E9=0),0,IF(22&lt;'فعالیت‌ها'!$D9,0,IF(22&gt;='فعالیت‌ها'!$F9,1,(22-'فعالیت‌ها'!$D9+1)/'فعالیت‌ها'!$E9)))</f>
        <v>1</v>
      </c>
      <c r="Y9" s="31" t="n">
        <f aca="false">IF(OR('فعالیت‌ها'!$D9="",'فعالیت‌ها'!$E9="",'فعالیت‌ها'!$E9=0),0,IF(23&lt;'فعالیت‌ها'!$D9,0,IF(23&gt;='فعالیت‌ها'!$F9,1,(23-'فعالیت‌ها'!$D9+1)/'فعالیت‌ها'!$E9)))</f>
        <v>1</v>
      </c>
      <c r="Z9" s="31" t="n">
        <f aca="false">IF(OR('فعالیت‌ها'!$D9="",'فعالیت‌ها'!$E9="",'فعالیت‌ها'!$E9=0),0,IF(24&lt;'فعالیت‌ها'!$D9,0,IF(24&gt;='فعالیت‌ها'!$F9,1,(24-'فعالیت‌ها'!$D9+1)/'فعالیت‌ها'!$E9)))</f>
        <v>1</v>
      </c>
      <c r="AA9" s="31" t="n">
        <f aca="false">IF(OR('فعالیت‌ها'!$D9="",'فعالیت‌ها'!$E9="",'فعالیت‌ها'!$E9=0),0,IF(25&lt;'فعالیت‌ها'!$D9,0,IF(25&gt;='فعالیت‌ها'!$F9,1,(25-'فعالیت‌ها'!$D9+1)/'فعالیت‌ها'!$E9)))</f>
        <v>1</v>
      </c>
      <c r="AB9" s="31" t="n">
        <f aca="false">IF(OR('فعالیت‌ها'!$D9="",'فعالیت‌ها'!$E9="",'فعالیت‌ها'!$E9=0),0,IF(26&lt;'فعالیت‌ها'!$D9,0,IF(26&gt;='فعالیت‌ها'!$F9,1,(26-'فعالیت‌ها'!$D9+1)/'فعالیت‌ها'!$E9)))</f>
        <v>1</v>
      </c>
    </row>
    <row r="10" customFormat="false" ht="15" hidden="false" customHeight="false" outlineLevel="0" collapsed="false">
      <c r="A10" s="30" t="str">
        <f aca="false">IF('فعالیت‌ها'!A10="","",'فعالیت‌ها'!A10)</f>
        <v>A5</v>
      </c>
      <c r="B10" s="30" t="str">
        <f aca="false">IF('فعالیت‌ها'!B10="","",'فعالیت‌ها'!B10)</f>
        <v>اجرای فاز ۱</v>
      </c>
      <c r="C10" s="31" t="n">
        <f aca="false">IF(OR('فعالیت‌ها'!$D10="",'فعالیت‌ها'!$E10="",'فعالیت‌ها'!$E10=0),0,IF(1&lt;'فعالیت‌ها'!$D10,0,IF(1&gt;='فعالیت‌ها'!$F10,1,(1-'فعالیت‌ها'!$D10+1)/'فعالیت‌ها'!$E10)))</f>
        <v>0</v>
      </c>
      <c r="D10" s="31" t="n">
        <f aca="false">IF(OR('فعالیت‌ها'!$D10="",'فعالیت‌ها'!$E10="",'فعالیت‌ها'!$E10=0),0,IF(2&lt;'فعالیت‌ها'!$D10,0,IF(2&gt;='فعالیت‌ها'!$F10,1,(2-'فعالیت‌ها'!$D10+1)/'فعالیت‌ها'!$E10)))</f>
        <v>0</v>
      </c>
      <c r="E10" s="31" t="n">
        <f aca="false">IF(OR('فعالیت‌ها'!$D10="",'فعالیت‌ها'!$E10="",'فعالیت‌ها'!$E10=0),0,IF(3&lt;'فعالیت‌ها'!$D10,0,IF(3&gt;='فعالیت‌ها'!$F10,1,(3-'فعالیت‌ها'!$D10+1)/'فعالیت‌ها'!$E10)))</f>
        <v>0</v>
      </c>
      <c r="F10" s="31" t="n">
        <f aca="false">IF(OR('فعالیت‌ها'!$D10="",'فعالیت‌ها'!$E10="",'فعالیت‌ها'!$E10=0),0,IF(4&lt;'فعالیت‌ها'!$D10,0,IF(4&gt;='فعالیت‌ها'!$F10,1,(4-'فعالیت‌ها'!$D10+1)/'فعالیت‌ها'!$E10)))</f>
        <v>0</v>
      </c>
      <c r="G10" s="31" t="n">
        <f aca="false">IF(OR('فعالیت‌ها'!$D10="",'فعالیت‌ها'!$E10="",'فعالیت‌ها'!$E10=0),0,IF(5&lt;'فعالیت‌ها'!$D10,0,IF(5&gt;='فعالیت‌ها'!$F10,1,(5-'فعالیت‌ها'!$D10+1)/'فعالیت‌ها'!$E10)))</f>
        <v>0</v>
      </c>
      <c r="H10" s="31" t="n">
        <f aca="false">IF(OR('فعالیت‌ها'!$D10="",'فعالیت‌ها'!$E10="",'فعالیت‌ها'!$E10=0),0,IF(6&lt;'فعالیت‌ها'!$D10,0,IF(6&gt;='فعالیت‌ها'!$F10,1,(6-'فعالیت‌ها'!$D10+1)/'فعالیت‌ها'!$E10)))</f>
        <v>0</v>
      </c>
      <c r="I10" s="31" t="n">
        <f aca="false">IF(OR('فعالیت‌ها'!$D10="",'فعالیت‌ها'!$E10="",'فعالیت‌ها'!$E10=0),0,IF(7&lt;'فعالیت‌ها'!$D10,0,IF(7&gt;='فعالیت‌ها'!$F10,1,(7-'فعالیت‌ها'!$D10+1)/'فعالیت‌ها'!$E10)))</f>
        <v>0.111111111111111</v>
      </c>
      <c r="J10" s="31" t="n">
        <f aca="false">IF(OR('فعالیت‌ها'!$D10="",'فعالیت‌ها'!$E10="",'فعالیت‌ها'!$E10=0),0,IF(8&lt;'فعالیت‌ها'!$D10,0,IF(8&gt;='فعالیت‌ها'!$F10,1,(8-'فعالیت‌ها'!$D10+1)/'فعالیت‌ها'!$E10)))</f>
        <v>0.222222222222222</v>
      </c>
      <c r="K10" s="31" t="n">
        <f aca="false">IF(OR('فعالیت‌ها'!$D10="",'فعالیت‌ها'!$E10="",'فعالیت‌ها'!$E10=0),0,IF(9&lt;'فعالیت‌ها'!$D10,0,IF(9&gt;='فعالیت‌ها'!$F10,1,(9-'فعالیت‌ها'!$D10+1)/'فعالیت‌ها'!$E10)))</f>
        <v>0.333333333333333</v>
      </c>
      <c r="L10" s="31" t="n">
        <f aca="false">IF(OR('فعالیت‌ها'!$D10="",'فعالیت‌ها'!$E10="",'فعالیت‌ها'!$E10=0),0,IF(10&lt;'فعالیت‌ها'!$D10,0,IF(10&gt;='فعالیت‌ها'!$F10,1,(10-'فعالیت‌ها'!$D10+1)/'فعالیت‌ها'!$E10)))</f>
        <v>0.444444444444444</v>
      </c>
      <c r="M10" s="31" t="n">
        <f aca="false">IF(OR('فعالیت‌ها'!$D10="",'فعالیت‌ها'!$E10="",'فعالیت‌ها'!$E10=0),0,IF(11&lt;'فعالیت‌ها'!$D10,0,IF(11&gt;='فعالیت‌ها'!$F10,1,(11-'فعالیت‌ها'!$D10+1)/'فعالیت‌ها'!$E10)))</f>
        <v>0.555555555555556</v>
      </c>
      <c r="N10" s="31" t="n">
        <f aca="false">IF(OR('فعالیت‌ها'!$D10="",'فعالیت‌ها'!$E10="",'فعالیت‌ها'!$E10=0),0,IF(12&lt;'فعالیت‌ها'!$D10,0,IF(12&gt;='فعالیت‌ها'!$F10,1,(12-'فعالیت‌ها'!$D10+1)/'فعالیت‌ها'!$E10)))</f>
        <v>0.666666666666667</v>
      </c>
      <c r="O10" s="31" t="n">
        <f aca="false">IF(OR('فعالیت‌ها'!$D10="",'فعالیت‌ها'!$E10="",'فعالیت‌ها'!$E10=0),0,IF(13&lt;'فعالیت‌ها'!$D10,0,IF(13&gt;='فعالیت‌ها'!$F10,1,(13-'فعالیت‌ها'!$D10+1)/'فعالیت‌ها'!$E10)))</f>
        <v>0.777777777777778</v>
      </c>
      <c r="P10" s="31" t="n">
        <f aca="false">IF(OR('فعالیت‌ها'!$D10="",'فعالیت‌ها'!$E10="",'فعالیت‌ها'!$E10=0),0,IF(14&lt;'فعالیت‌ها'!$D10,0,IF(14&gt;='فعالیت‌ها'!$F10,1,(14-'فعالیت‌ها'!$D10+1)/'فعالیت‌ها'!$E10)))</f>
        <v>0.888888888888889</v>
      </c>
      <c r="Q10" s="31" t="n">
        <f aca="false">IF(OR('فعالیت‌ها'!$D10="",'فعالیت‌ها'!$E10="",'فعالیت‌ها'!$E10=0),0,IF(15&lt;'فعالیت‌ها'!$D10,0,IF(15&gt;='فعالیت‌ها'!$F10,1,(15-'فعالیت‌ها'!$D10+1)/'فعالیت‌ها'!$E10)))</f>
        <v>1</v>
      </c>
      <c r="R10" s="31" t="n">
        <f aca="false">IF(OR('فعالیت‌ها'!$D10="",'فعالیت‌ها'!$E10="",'فعالیت‌ها'!$E10=0),0,IF(16&lt;'فعالیت‌ها'!$D10,0,IF(16&gt;='فعالیت‌ها'!$F10,1,(16-'فعالیت‌ها'!$D10+1)/'فعالیت‌ها'!$E10)))</f>
        <v>1</v>
      </c>
      <c r="S10" s="31" t="n">
        <f aca="false">IF(OR('فعالیت‌ها'!$D10="",'فعالیت‌ها'!$E10="",'فعالیت‌ها'!$E10=0),0,IF(17&lt;'فعالیت‌ها'!$D10,0,IF(17&gt;='فعالیت‌ها'!$F10,1,(17-'فعالیت‌ها'!$D10+1)/'فعالیت‌ها'!$E10)))</f>
        <v>1</v>
      </c>
      <c r="T10" s="31" t="n">
        <f aca="false">IF(OR('فعالیت‌ها'!$D10="",'فعالیت‌ها'!$E10="",'فعالیت‌ها'!$E10=0),0,IF(18&lt;'فعالیت‌ها'!$D10,0,IF(18&gt;='فعالیت‌ها'!$F10,1,(18-'فعالیت‌ها'!$D10+1)/'فعالیت‌ها'!$E10)))</f>
        <v>1</v>
      </c>
      <c r="U10" s="31" t="n">
        <f aca="false">IF(OR('فعالیت‌ها'!$D10="",'فعالیت‌ها'!$E10="",'فعالیت‌ها'!$E10=0),0,IF(19&lt;'فعالیت‌ها'!$D10,0,IF(19&gt;='فعالیت‌ها'!$F10,1,(19-'فعالیت‌ها'!$D10+1)/'فعالیت‌ها'!$E10)))</f>
        <v>1</v>
      </c>
      <c r="V10" s="31" t="n">
        <f aca="false">IF(OR('فعالیت‌ها'!$D10="",'فعالیت‌ها'!$E10="",'فعالیت‌ها'!$E10=0),0,IF(20&lt;'فعالیت‌ها'!$D10,0,IF(20&gt;='فعالیت‌ها'!$F10,1,(20-'فعالیت‌ها'!$D10+1)/'فعالیت‌ها'!$E10)))</f>
        <v>1</v>
      </c>
      <c r="W10" s="31" t="n">
        <f aca="false">IF(OR('فعالیت‌ها'!$D10="",'فعالیت‌ها'!$E10="",'فعالیت‌ها'!$E10=0),0,IF(21&lt;'فعالیت‌ها'!$D10,0,IF(21&gt;='فعالیت‌ها'!$F10,1,(21-'فعالیت‌ها'!$D10+1)/'فعالیت‌ها'!$E10)))</f>
        <v>1</v>
      </c>
      <c r="X10" s="31" t="n">
        <f aca="false">IF(OR('فعالیت‌ها'!$D10="",'فعالیت‌ها'!$E10="",'فعالیت‌ها'!$E10=0),0,IF(22&lt;'فعالیت‌ها'!$D10,0,IF(22&gt;='فعالیت‌ها'!$F10,1,(22-'فعالیت‌ها'!$D10+1)/'فعالیت‌ها'!$E10)))</f>
        <v>1</v>
      </c>
      <c r="Y10" s="31" t="n">
        <f aca="false">IF(OR('فعالیت‌ها'!$D10="",'فعالیت‌ها'!$E10="",'فعالیت‌ها'!$E10=0),0,IF(23&lt;'فعالیت‌ها'!$D10,0,IF(23&gt;='فعالیت‌ها'!$F10,1,(23-'فعالیت‌ها'!$D10+1)/'فعالیت‌ها'!$E10)))</f>
        <v>1</v>
      </c>
      <c r="Z10" s="31" t="n">
        <f aca="false">IF(OR('فعالیت‌ها'!$D10="",'فعالیت‌ها'!$E10="",'فعالیت‌ها'!$E10=0),0,IF(24&lt;'فعالیت‌ها'!$D10,0,IF(24&gt;='فعالیت‌ها'!$F10,1,(24-'فعالیت‌ها'!$D10+1)/'فعالیت‌ها'!$E10)))</f>
        <v>1</v>
      </c>
      <c r="AA10" s="31" t="n">
        <f aca="false">IF(OR('فعالیت‌ها'!$D10="",'فعالیت‌ها'!$E10="",'فعالیت‌ها'!$E10=0),0,IF(25&lt;'فعالیت‌ها'!$D10,0,IF(25&gt;='فعالیت‌ها'!$F10,1,(25-'فعالیت‌ها'!$D10+1)/'فعالیت‌ها'!$E10)))</f>
        <v>1</v>
      </c>
      <c r="AB10" s="31" t="n">
        <f aca="false">IF(OR('فعالیت‌ها'!$D10="",'فعالیت‌ها'!$E10="",'فعالیت‌ها'!$E10=0),0,IF(26&lt;'فعالیت‌ها'!$D10,0,IF(26&gt;='فعالیت‌ها'!$F10,1,(26-'فعالیت‌ها'!$D10+1)/'فعالیت‌ها'!$E10)))</f>
        <v>1</v>
      </c>
    </row>
    <row r="11" customFormat="false" ht="15" hidden="false" customHeight="false" outlineLevel="0" collapsed="false">
      <c r="A11" s="30" t="str">
        <f aca="false">IF('فعالیت‌ها'!A11="","",'فعالیت‌ها'!A11)</f>
        <v>A6</v>
      </c>
      <c r="B11" s="30" t="str">
        <f aca="false">IF('فعالیت‌ها'!B11="","",'فعالیت‌ها'!B11)</f>
        <v>اجرای فاز ۲</v>
      </c>
      <c r="C11" s="31" t="n">
        <f aca="false">IF(OR('فعالیت‌ها'!$D11="",'فعالیت‌ها'!$E11="",'فعالیت‌ها'!$E11=0),0,IF(1&lt;'فعالیت‌ها'!$D11,0,IF(1&gt;='فعالیت‌ها'!$F11,1,(1-'فعالیت‌ها'!$D11+1)/'فعالیت‌ها'!$E11)))</f>
        <v>0</v>
      </c>
      <c r="D11" s="31" t="n">
        <f aca="false">IF(OR('فعالیت‌ها'!$D11="",'فعالیت‌ها'!$E11="",'فعالیت‌ها'!$E11=0),0,IF(2&lt;'فعالیت‌ها'!$D11,0,IF(2&gt;='فعالیت‌ها'!$F11,1,(2-'فعالیت‌ها'!$D11+1)/'فعالیت‌ها'!$E11)))</f>
        <v>0</v>
      </c>
      <c r="E11" s="31" t="n">
        <f aca="false">IF(OR('فعالیت‌ها'!$D11="",'فعالیت‌ها'!$E11="",'فعالیت‌ها'!$E11=0),0,IF(3&lt;'فعالیت‌ها'!$D11,0,IF(3&gt;='فعالیت‌ها'!$F11,1,(3-'فعالیت‌ها'!$D11+1)/'فعالیت‌ها'!$E11)))</f>
        <v>0</v>
      </c>
      <c r="F11" s="31" t="n">
        <f aca="false">IF(OR('فعالیت‌ها'!$D11="",'فعالیت‌ها'!$E11="",'فعالیت‌ها'!$E11=0),0,IF(4&lt;'فعالیت‌ها'!$D11,0,IF(4&gt;='فعالیت‌ها'!$F11,1,(4-'فعالیت‌ها'!$D11+1)/'فعالیت‌ها'!$E11)))</f>
        <v>0</v>
      </c>
      <c r="G11" s="31" t="n">
        <f aca="false">IF(OR('فعالیت‌ها'!$D11="",'فعالیت‌ها'!$E11="",'فعالیت‌ها'!$E11=0),0,IF(5&lt;'فعالیت‌ها'!$D11,0,IF(5&gt;='فعالیت‌ها'!$F11,1,(5-'فعالیت‌ها'!$D11+1)/'فعالیت‌ها'!$E11)))</f>
        <v>0</v>
      </c>
      <c r="H11" s="31" t="n">
        <f aca="false">IF(OR('فعالیت‌ها'!$D11="",'فعالیت‌ها'!$E11="",'فعالیت‌ها'!$E11=0),0,IF(6&lt;'فعالیت‌ها'!$D11,0,IF(6&gt;='فعالیت‌ها'!$F11,1,(6-'فعالیت‌ها'!$D11+1)/'فعالیت‌ها'!$E11)))</f>
        <v>0</v>
      </c>
      <c r="I11" s="31" t="n">
        <f aca="false">IF(OR('فعالیت‌ها'!$D11="",'فعالیت‌ها'!$E11="",'فعالیت‌ها'!$E11=0),0,IF(7&lt;'فعالیت‌ها'!$D11,0,IF(7&gt;='فعالیت‌ها'!$F11,1,(7-'فعالیت‌ها'!$D11+1)/'فعالیت‌ها'!$E11)))</f>
        <v>0</v>
      </c>
      <c r="J11" s="31" t="n">
        <f aca="false">IF(OR('فعالیت‌ها'!$D11="",'فعالیت‌ها'!$E11="",'فعالیت‌ها'!$E11=0),0,IF(8&lt;'فعالیت‌ها'!$D11,0,IF(8&gt;='فعالیت‌ها'!$F11,1,(8-'فعالیت‌ها'!$D11+1)/'فعالیت‌ها'!$E11)))</f>
        <v>0</v>
      </c>
      <c r="K11" s="31" t="n">
        <f aca="false">IF(OR('فعالیت‌ها'!$D11="",'فعالیت‌ها'!$E11="",'فعالیت‌ها'!$E11=0),0,IF(9&lt;'فعالیت‌ها'!$D11,0,IF(9&gt;='فعالیت‌ها'!$F11,1,(9-'فعالیت‌ها'!$D11+1)/'فعالیت‌ها'!$E11)))</f>
        <v>0</v>
      </c>
      <c r="L11" s="31" t="n">
        <f aca="false">IF(OR('فعالیت‌ها'!$D11="",'فعالیت‌ها'!$E11="",'فعالیت‌ها'!$E11=0),0,IF(10&lt;'فعالیت‌ها'!$D11,0,IF(10&gt;='فعالیت‌ها'!$F11,1,(10-'فعالیت‌ها'!$D11+1)/'فعالیت‌ها'!$E11)))</f>
        <v>0</v>
      </c>
      <c r="M11" s="31" t="n">
        <f aca="false">IF(OR('فعالیت‌ها'!$D11="",'فعالیت‌ها'!$E11="",'فعالیت‌ها'!$E11=0),0,IF(11&lt;'فعالیت‌ها'!$D11,0,IF(11&gt;='فعالیت‌ها'!$F11,1,(11-'فعالیت‌ها'!$D11+1)/'فعالیت‌ها'!$E11)))</f>
        <v>0</v>
      </c>
      <c r="N11" s="31" t="n">
        <f aca="false">IF(OR('فعالیت‌ها'!$D11="",'فعالیت‌ها'!$E11="",'فعالیت‌ها'!$E11=0),0,IF(12&lt;'فعالیت‌ها'!$D11,0,IF(12&gt;='فعالیت‌ها'!$F11,1,(12-'فعالیت‌ها'!$D11+1)/'فعالیت‌ها'!$E11)))</f>
        <v>0</v>
      </c>
      <c r="O11" s="31" t="n">
        <f aca="false">IF(OR('فعالیت‌ها'!$D11="",'فعالیت‌ها'!$E11="",'فعالیت‌ها'!$E11=0),0,IF(13&lt;'فعالیت‌ها'!$D11,0,IF(13&gt;='فعالیت‌ها'!$F11,1,(13-'فعالیت‌ها'!$D11+1)/'فعالیت‌ها'!$E11)))</f>
        <v>0.111111111111111</v>
      </c>
      <c r="P11" s="31" t="n">
        <f aca="false">IF(OR('فعالیت‌ها'!$D11="",'فعالیت‌ها'!$E11="",'فعالیت‌ها'!$E11=0),0,IF(14&lt;'فعالیت‌ها'!$D11,0,IF(14&gt;='فعالیت‌ها'!$F11,1,(14-'فعالیت‌ها'!$D11+1)/'فعالیت‌ها'!$E11)))</f>
        <v>0.222222222222222</v>
      </c>
      <c r="Q11" s="31" t="n">
        <f aca="false">IF(OR('فعالیت‌ها'!$D11="",'فعالیت‌ها'!$E11="",'فعالیت‌ها'!$E11=0),0,IF(15&lt;'فعالیت‌ها'!$D11,0,IF(15&gt;='فعالیت‌ها'!$F11,1,(15-'فعالیت‌ها'!$D11+1)/'فعالیت‌ها'!$E11)))</f>
        <v>0.333333333333333</v>
      </c>
      <c r="R11" s="31" t="n">
        <f aca="false">IF(OR('فعالیت‌ها'!$D11="",'فعالیت‌ها'!$E11="",'فعالیت‌ها'!$E11=0),0,IF(16&lt;'فعالیت‌ها'!$D11,0,IF(16&gt;='فعالیت‌ها'!$F11,1,(16-'فعالیت‌ها'!$D11+1)/'فعالیت‌ها'!$E11)))</f>
        <v>0.444444444444444</v>
      </c>
      <c r="S11" s="31" t="n">
        <f aca="false">IF(OR('فعالیت‌ها'!$D11="",'فعالیت‌ها'!$E11="",'فعالیت‌ها'!$E11=0),0,IF(17&lt;'فعالیت‌ها'!$D11,0,IF(17&gt;='فعالیت‌ها'!$F11,1,(17-'فعالیت‌ها'!$D11+1)/'فعالیت‌ها'!$E11)))</f>
        <v>0.555555555555556</v>
      </c>
      <c r="T11" s="31" t="n">
        <f aca="false">IF(OR('فعالیت‌ها'!$D11="",'فعالیت‌ها'!$E11="",'فعالیت‌ها'!$E11=0),0,IF(18&lt;'فعالیت‌ها'!$D11,0,IF(18&gt;='فعالیت‌ها'!$F11,1,(18-'فعالیت‌ها'!$D11+1)/'فعالیت‌ها'!$E11)))</f>
        <v>0.666666666666667</v>
      </c>
      <c r="U11" s="31" t="n">
        <f aca="false">IF(OR('فعالیت‌ها'!$D11="",'فعالیت‌ها'!$E11="",'فعالیت‌ها'!$E11=0),0,IF(19&lt;'فعالیت‌ها'!$D11,0,IF(19&gt;='فعالیت‌ها'!$F11,1,(19-'فعالیت‌ها'!$D11+1)/'فعالیت‌ها'!$E11)))</f>
        <v>0.777777777777778</v>
      </c>
      <c r="V11" s="31" t="n">
        <f aca="false">IF(OR('فعالیت‌ها'!$D11="",'فعالیت‌ها'!$E11="",'فعالیت‌ها'!$E11=0),0,IF(20&lt;'فعالیت‌ها'!$D11,0,IF(20&gt;='فعالیت‌ها'!$F11,1,(20-'فعالیت‌ها'!$D11+1)/'فعالیت‌ها'!$E11)))</f>
        <v>0.888888888888889</v>
      </c>
      <c r="W11" s="31" t="n">
        <f aca="false">IF(OR('فعالیت‌ها'!$D11="",'فعالیت‌ها'!$E11="",'فعالیت‌ها'!$E11=0),0,IF(21&lt;'فعالیت‌ها'!$D11,0,IF(21&gt;='فعالیت‌ها'!$F11,1,(21-'فعالیت‌ها'!$D11+1)/'فعالیت‌ها'!$E11)))</f>
        <v>1</v>
      </c>
      <c r="X11" s="31" t="n">
        <f aca="false">IF(OR('فعالیت‌ها'!$D11="",'فعالیت‌ها'!$E11="",'فعالیت‌ها'!$E11=0),0,IF(22&lt;'فعالیت‌ها'!$D11,0,IF(22&gt;='فعالیت‌ها'!$F11,1,(22-'فعالیت‌ها'!$D11+1)/'فعالیت‌ها'!$E11)))</f>
        <v>1</v>
      </c>
      <c r="Y11" s="31" t="n">
        <f aca="false">IF(OR('فعالیت‌ها'!$D11="",'فعالیت‌ها'!$E11="",'فعالیت‌ها'!$E11=0),0,IF(23&lt;'فعالیت‌ها'!$D11,0,IF(23&gt;='فعالیت‌ها'!$F11,1,(23-'فعالیت‌ها'!$D11+1)/'فعالیت‌ها'!$E11)))</f>
        <v>1</v>
      </c>
      <c r="Z11" s="31" t="n">
        <f aca="false">IF(OR('فعالیت‌ها'!$D11="",'فعالیت‌ها'!$E11="",'فعالیت‌ها'!$E11=0),0,IF(24&lt;'فعالیت‌ها'!$D11,0,IF(24&gt;='فعالیت‌ها'!$F11,1,(24-'فعالیت‌ها'!$D11+1)/'فعالیت‌ها'!$E11)))</f>
        <v>1</v>
      </c>
      <c r="AA11" s="31" t="n">
        <f aca="false">IF(OR('فعالیت‌ها'!$D11="",'فعالیت‌ها'!$E11="",'فعالیت‌ها'!$E11=0),0,IF(25&lt;'فعالیت‌ها'!$D11,0,IF(25&gt;='فعالیت‌ها'!$F11,1,(25-'فعالیت‌ها'!$D11+1)/'فعالیت‌ها'!$E11)))</f>
        <v>1</v>
      </c>
      <c r="AB11" s="31" t="n">
        <f aca="false">IF(OR('فعالیت‌ها'!$D11="",'فعالیت‌ها'!$E11="",'فعالیت‌ها'!$E11=0),0,IF(26&lt;'فعالیت‌ها'!$D11,0,IF(26&gt;='فعالیت‌ها'!$F11,1,(26-'فعالیت‌ها'!$D11+1)/'فعالیت‌ها'!$E11)))</f>
        <v>1</v>
      </c>
    </row>
    <row r="12" customFormat="false" ht="15" hidden="false" customHeight="false" outlineLevel="0" collapsed="false">
      <c r="A12" s="30" t="str">
        <f aca="false">IF('فعالیت‌ها'!A12="","",'فعالیت‌ها'!A12)</f>
        <v>A7</v>
      </c>
      <c r="B12" s="30" t="str">
        <f aca="false">IF('فعالیت‌ها'!B12="","",'فعالیت‌ها'!B12)</f>
        <v>تأسیسات و نازک‌کاری</v>
      </c>
      <c r="C12" s="31" t="n">
        <f aca="false">IF(OR('فعالیت‌ها'!$D12="",'فعالیت‌ها'!$E12="",'فعالیت‌ها'!$E12=0),0,IF(1&lt;'فعالیت‌ها'!$D12,0,IF(1&gt;='فعالیت‌ها'!$F12,1,(1-'فعالیت‌ها'!$D12+1)/'فعالیت‌ها'!$E12)))</f>
        <v>0</v>
      </c>
      <c r="D12" s="31" t="n">
        <f aca="false">IF(OR('فعالیت‌ها'!$D12="",'فعالیت‌ها'!$E12="",'فعالیت‌ها'!$E12=0),0,IF(2&lt;'فعالیت‌ها'!$D12,0,IF(2&gt;='فعالیت‌ها'!$F12,1,(2-'فعالیت‌ها'!$D12+1)/'فعالیت‌ها'!$E12)))</f>
        <v>0</v>
      </c>
      <c r="E12" s="31" t="n">
        <f aca="false">IF(OR('فعالیت‌ها'!$D12="",'فعالیت‌ها'!$E12="",'فعالیت‌ها'!$E12=0),0,IF(3&lt;'فعالیت‌ها'!$D12,0,IF(3&gt;='فعالیت‌ها'!$F12,1,(3-'فعالیت‌ها'!$D12+1)/'فعالیت‌ها'!$E12)))</f>
        <v>0</v>
      </c>
      <c r="F12" s="31" t="n">
        <f aca="false">IF(OR('فعالیت‌ها'!$D12="",'فعالیت‌ها'!$E12="",'فعالیت‌ها'!$E12=0),0,IF(4&lt;'فعالیت‌ها'!$D12,0,IF(4&gt;='فعالیت‌ها'!$F12,1,(4-'فعالیت‌ها'!$D12+1)/'فعالیت‌ها'!$E12)))</f>
        <v>0</v>
      </c>
      <c r="G12" s="31" t="n">
        <f aca="false">IF(OR('فعالیت‌ها'!$D12="",'فعالیت‌ها'!$E12="",'فعالیت‌ها'!$E12=0),0,IF(5&lt;'فعالیت‌ها'!$D12,0,IF(5&gt;='فعالیت‌ها'!$F12,1,(5-'فعالیت‌ها'!$D12+1)/'فعالیت‌ها'!$E12)))</f>
        <v>0</v>
      </c>
      <c r="H12" s="31" t="n">
        <f aca="false">IF(OR('فعالیت‌ها'!$D12="",'فعالیت‌ها'!$E12="",'فعالیت‌ها'!$E12=0),0,IF(6&lt;'فعالیت‌ها'!$D12,0,IF(6&gt;='فعالیت‌ها'!$F12,1,(6-'فعالیت‌ها'!$D12+1)/'فعالیت‌ها'!$E12)))</f>
        <v>0</v>
      </c>
      <c r="I12" s="31" t="n">
        <f aca="false">IF(OR('فعالیت‌ها'!$D12="",'فعالیت‌ها'!$E12="",'فعالیت‌ها'!$E12=0),0,IF(7&lt;'فعالیت‌ها'!$D12,0,IF(7&gt;='فعالیت‌ها'!$F12,1,(7-'فعالیت‌ها'!$D12+1)/'فعالیت‌ها'!$E12)))</f>
        <v>0</v>
      </c>
      <c r="J12" s="31" t="n">
        <f aca="false">IF(OR('فعالیت‌ها'!$D12="",'فعالیت‌ها'!$E12="",'فعالیت‌ها'!$E12=0),0,IF(8&lt;'فعالیت‌ها'!$D12,0,IF(8&gt;='فعالیت‌ها'!$F12,1,(8-'فعالیت‌ها'!$D12+1)/'فعالیت‌ها'!$E12)))</f>
        <v>0</v>
      </c>
      <c r="K12" s="31" t="n">
        <f aca="false">IF(OR('فعالیت‌ها'!$D12="",'فعالیت‌ها'!$E12="",'فعالیت‌ها'!$E12=0),0,IF(9&lt;'فعالیت‌ها'!$D12,0,IF(9&gt;='فعالیت‌ها'!$F12,1,(9-'فعالیت‌ها'!$D12+1)/'فعالیت‌ها'!$E12)))</f>
        <v>0</v>
      </c>
      <c r="L12" s="31" t="n">
        <f aca="false">IF(OR('فعالیت‌ها'!$D12="",'فعالیت‌ها'!$E12="",'فعالیت‌ها'!$E12=0),0,IF(10&lt;'فعالیت‌ها'!$D12,0,IF(10&gt;='فعالیت‌ها'!$F12,1,(10-'فعالیت‌ها'!$D12+1)/'فعالیت‌ها'!$E12)))</f>
        <v>0</v>
      </c>
      <c r="M12" s="31" t="n">
        <f aca="false">IF(OR('فعالیت‌ها'!$D12="",'فعالیت‌ها'!$E12="",'فعالیت‌ها'!$E12=0),0,IF(11&lt;'فعالیت‌ها'!$D12,0,IF(11&gt;='فعالیت‌ها'!$F12,1,(11-'فعالیت‌ها'!$D12+1)/'فعالیت‌ها'!$E12)))</f>
        <v>0</v>
      </c>
      <c r="N12" s="31" t="n">
        <f aca="false">IF(OR('فعالیت‌ها'!$D12="",'فعالیت‌ها'!$E12="",'فعالیت‌ها'!$E12=0),0,IF(12&lt;'فعالیت‌ها'!$D12,0,IF(12&gt;='فعالیت‌ها'!$F12,1,(12-'فعالیت‌ها'!$D12+1)/'فعالیت‌ها'!$E12)))</f>
        <v>0</v>
      </c>
      <c r="O12" s="31" t="n">
        <f aca="false">IF(OR('فعالیت‌ها'!$D12="",'فعالیت‌ها'!$E12="",'فعالیت‌ها'!$E12=0),0,IF(13&lt;'فعالیت‌ها'!$D12,0,IF(13&gt;='فعالیت‌ها'!$F12,1,(13-'فعالیت‌ها'!$D12+1)/'فعالیت‌ها'!$E12)))</f>
        <v>0</v>
      </c>
      <c r="P12" s="31" t="n">
        <f aca="false">IF(OR('فعالیت‌ها'!$D12="",'فعالیت‌ها'!$E12="",'فعالیت‌ها'!$E12=0),0,IF(14&lt;'فعالیت‌ها'!$D12,0,IF(14&gt;='فعالیت‌ها'!$F12,1,(14-'فعالیت‌ها'!$D12+1)/'فعالیت‌ها'!$E12)))</f>
        <v>0</v>
      </c>
      <c r="Q12" s="31" t="n">
        <f aca="false">IF(OR('فعالیت‌ها'!$D12="",'فعالیت‌ها'!$E12="",'فعالیت‌ها'!$E12=0),0,IF(15&lt;'فعالیت‌ها'!$D12,0,IF(15&gt;='فعالیت‌ها'!$F12,1,(15-'فعالیت‌ها'!$D12+1)/'فعالیت‌ها'!$E12)))</f>
        <v>0</v>
      </c>
      <c r="R12" s="31" t="n">
        <f aca="false">IF(OR('فعالیت‌ها'!$D12="",'فعالیت‌ها'!$E12="",'فعالیت‌ها'!$E12=0),0,IF(16&lt;'فعالیت‌ها'!$D12,0,IF(16&gt;='فعالیت‌ها'!$F12,1,(16-'فعالیت‌ها'!$D12+1)/'فعالیت‌ها'!$E12)))</f>
        <v>0</v>
      </c>
      <c r="S12" s="31" t="n">
        <f aca="false">IF(OR('فعالیت‌ها'!$D12="",'فعالیت‌ها'!$E12="",'فعالیت‌ها'!$E12=0),0,IF(17&lt;'فعالیت‌ها'!$D12,0,IF(17&gt;='فعالیت‌ها'!$F12,1,(17-'فعالیت‌ها'!$D12+1)/'فعالیت‌ها'!$E12)))</f>
        <v>0</v>
      </c>
      <c r="T12" s="31" t="n">
        <f aca="false">IF(OR('فعالیت‌ها'!$D12="",'فعالیت‌ها'!$E12="",'فعالیت‌ها'!$E12=0),0,IF(18&lt;'فعالیت‌ها'!$D12,0,IF(18&gt;='فعالیت‌ها'!$F12,1,(18-'فعالیت‌ها'!$D12+1)/'فعالیت‌ها'!$E12)))</f>
        <v>0.142857142857143</v>
      </c>
      <c r="U12" s="31" t="n">
        <f aca="false">IF(OR('فعالیت‌ها'!$D12="",'فعالیت‌ها'!$E12="",'فعالیت‌ها'!$E12=0),0,IF(19&lt;'فعالیت‌ها'!$D12,0,IF(19&gt;='فعالیت‌ها'!$F12,1,(19-'فعالیت‌ها'!$D12+1)/'فعالیت‌ها'!$E12)))</f>
        <v>0.285714285714286</v>
      </c>
      <c r="V12" s="31" t="n">
        <f aca="false">IF(OR('فعالیت‌ها'!$D12="",'فعالیت‌ها'!$E12="",'فعالیت‌ها'!$E12=0),0,IF(20&lt;'فعالیت‌ها'!$D12,0,IF(20&gt;='فعالیت‌ها'!$F12,1,(20-'فعالیت‌ها'!$D12+1)/'فعالیت‌ها'!$E12)))</f>
        <v>0.428571428571429</v>
      </c>
      <c r="W12" s="31" t="n">
        <f aca="false">IF(OR('فعالیت‌ها'!$D12="",'فعالیت‌ها'!$E12="",'فعالیت‌ها'!$E12=0),0,IF(21&lt;'فعالیت‌ها'!$D12,0,IF(21&gt;='فعالیت‌ها'!$F12,1,(21-'فعالیت‌ها'!$D12+1)/'فعالیت‌ها'!$E12)))</f>
        <v>0.571428571428571</v>
      </c>
      <c r="X12" s="31" t="n">
        <f aca="false">IF(OR('فعالیت‌ها'!$D12="",'فعالیت‌ها'!$E12="",'فعالیت‌ها'!$E12=0),0,IF(22&lt;'فعالیت‌ها'!$D12,0,IF(22&gt;='فعالیت‌ها'!$F12,1,(22-'فعالیت‌ها'!$D12+1)/'فعالیت‌ها'!$E12)))</f>
        <v>0.714285714285714</v>
      </c>
      <c r="Y12" s="31" t="n">
        <f aca="false">IF(OR('فعالیت‌ها'!$D12="",'فعالیت‌ها'!$E12="",'فعالیت‌ها'!$E12=0),0,IF(23&lt;'فعالیت‌ها'!$D12,0,IF(23&gt;='فعالیت‌ها'!$F12,1,(23-'فعالیت‌ها'!$D12+1)/'فعالیت‌ها'!$E12)))</f>
        <v>0.857142857142857</v>
      </c>
      <c r="Z12" s="31" t="n">
        <f aca="false">IF(OR('فعالیت‌ها'!$D12="",'فعالیت‌ها'!$E12="",'فعالیت‌ها'!$E12=0),0,IF(24&lt;'فعالیت‌ها'!$D12,0,IF(24&gt;='فعالیت‌ها'!$F12,1,(24-'فعالیت‌ها'!$D12+1)/'فعالیت‌ها'!$E12)))</f>
        <v>1</v>
      </c>
      <c r="AA12" s="31" t="n">
        <f aca="false">IF(OR('فعالیت‌ها'!$D12="",'فعالیت‌ها'!$E12="",'فعالیت‌ها'!$E12=0),0,IF(25&lt;'فعالیت‌ها'!$D12,0,IF(25&gt;='فعالیت‌ها'!$F12,1,(25-'فعالیت‌ها'!$D12+1)/'فعالیت‌ها'!$E12)))</f>
        <v>1</v>
      </c>
      <c r="AB12" s="31" t="n">
        <f aca="false">IF(OR('فعالیت‌ها'!$D12="",'فعالیت‌ها'!$E12="",'فعالیت‌ها'!$E12=0),0,IF(26&lt;'فعالیت‌ها'!$D12,0,IF(26&gt;='فعالیت‌ها'!$F12,1,(26-'فعالیت‌ها'!$D12+1)/'فعالیت‌ها'!$E12)))</f>
        <v>1</v>
      </c>
    </row>
    <row r="13" customFormat="false" ht="15" hidden="false" customHeight="false" outlineLevel="0" collapsed="false">
      <c r="A13" s="30" t="str">
        <f aca="false">IF('فعالیت‌ها'!A13="","",'فعالیت‌ها'!A13)</f>
        <v>A8</v>
      </c>
      <c r="B13" s="30" t="str">
        <f aca="false">IF('فعالیت‌ها'!B13="","",'فعالیت‌ها'!B13)</f>
        <v>تحویل و مستندسازی</v>
      </c>
      <c r="C13" s="31" t="n">
        <f aca="false">IF(OR('فعالیت‌ها'!$D13="",'فعالیت‌ها'!$E13="",'فعالیت‌ها'!$E13=0),0,IF(1&lt;'فعالیت‌ها'!$D13,0,IF(1&gt;='فعالیت‌ها'!$F13,1,(1-'فعالیت‌ها'!$D13+1)/'فعالیت‌ها'!$E13)))</f>
        <v>0</v>
      </c>
      <c r="D13" s="31" t="n">
        <f aca="false">IF(OR('فعالیت‌ها'!$D13="",'فعالیت‌ها'!$E13="",'فعالیت‌ها'!$E13=0),0,IF(2&lt;'فعالیت‌ها'!$D13,0,IF(2&gt;='فعالیت‌ها'!$F13,1,(2-'فعالیت‌ها'!$D13+1)/'فعالیت‌ها'!$E13)))</f>
        <v>0</v>
      </c>
      <c r="E13" s="31" t="n">
        <f aca="false">IF(OR('فعالیت‌ها'!$D13="",'فعالیت‌ها'!$E13="",'فعالیت‌ها'!$E13=0),0,IF(3&lt;'فعالیت‌ها'!$D13,0,IF(3&gt;='فعالیت‌ها'!$F13,1,(3-'فعالیت‌ها'!$D13+1)/'فعالیت‌ها'!$E13)))</f>
        <v>0</v>
      </c>
      <c r="F13" s="31" t="n">
        <f aca="false">IF(OR('فعالیت‌ها'!$D13="",'فعالیت‌ها'!$E13="",'فعالیت‌ها'!$E13=0),0,IF(4&lt;'فعالیت‌ها'!$D13,0,IF(4&gt;='فعالیت‌ها'!$F13,1,(4-'فعالیت‌ها'!$D13+1)/'فعالیت‌ها'!$E13)))</f>
        <v>0</v>
      </c>
      <c r="G13" s="31" t="n">
        <f aca="false">IF(OR('فعالیت‌ها'!$D13="",'فعالیت‌ها'!$E13="",'فعالیت‌ها'!$E13=0),0,IF(5&lt;'فعالیت‌ها'!$D13,0,IF(5&gt;='فعالیت‌ها'!$F13,1,(5-'فعالیت‌ها'!$D13+1)/'فعالیت‌ها'!$E13)))</f>
        <v>0</v>
      </c>
      <c r="H13" s="31" t="n">
        <f aca="false">IF(OR('فعالیت‌ها'!$D13="",'فعالیت‌ها'!$E13="",'فعالیت‌ها'!$E13=0),0,IF(6&lt;'فعالیت‌ها'!$D13,0,IF(6&gt;='فعالیت‌ها'!$F13,1,(6-'فعالیت‌ها'!$D13+1)/'فعالیت‌ها'!$E13)))</f>
        <v>0</v>
      </c>
      <c r="I13" s="31" t="n">
        <f aca="false">IF(OR('فعالیت‌ها'!$D13="",'فعالیت‌ها'!$E13="",'فعالیت‌ها'!$E13=0),0,IF(7&lt;'فعالیت‌ها'!$D13,0,IF(7&gt;='فعالیت‌ها'!$F13,1,(7-'فعالیت‌ها'!$D13+1)/'فعالیت‌ها'!$E13)))</f>
        <v>0</v>
      </c>
      <c r="J13" s="31" t="n">
        <f aca="false">IF(OR('فعالیت‌ها'!$D13="",'فعالیت‌ها'!$E13="",'فعالیت‌ها'!$E13=0),0,IF(8&lt;'فعالیت‌ها'!$D13,0,IF(8&gt;='فعالیت‌ها'!$F13,1,(8-'فعالیت‌ها'!$D13+1)/'فعالیت‌ها'!$E13)))</f>
        <v>0</v>
      </c>
      <c r="K13" s="31" t="n">
        <f aca="false">IF(OR('فعالیت‌ها'!$D13="",'فعالیت‌ها'!$E13="",'فعالیت‌ها'!$E13=0),0,IF(9&lt;'فعالیت‌ها'!$D13,0,IF(9&gt;='فعالیت‌ها'!$F13,1,(9-'فعالیت‌ها'!$D13+1)/'فعالیت‌ها'!$E13)))</f>
        <v>0</v>
      </c>
      <c r="L13" s="31" t="n">
        <f aca="false">IF(OR('فعالیت‌ها'!$D13="",'فعالیت‌ها'!$E13="",'فعالیت‌ها'!$E13=0),0,IF(10&lt;'فعالیت‌ها'!$D13,0,IF(10&gt;='فعالیت‌ها'!$F13,1,(10-'فعالیت‌ها'!$D13+1)/'فعالیت‌ها'!$E13)))</f>
        <v>0</v>
      </c>
      <c r="M13" s="31" t="n">
        <f aca="false">IF(OR('فعالیت‌ها'!$D13="",'فعالیت‌ها'!$E13="",'فعالیت‌ها'!$E13=0),0,IF(11&lt;'فعالیت‌ها'!$D13,0,IF(11&gt;='فعالیت‌ها'!$F13,1,(11-'فعالیت‌ها'!$D13+1)/'فعالیت‌ها'!$E13)))</f>
        <v>0</v>
      </c>
      <c r="N13" s="31" t="n">
        <f aca="false">IF(OR('فعالیت‌ها'!$D13="",'فعالیت‌ها'!$E13="",'فعالیت‌ها'!$E13=0),0,IF(12&lt;'فعالیت‌ها'!$D13,0,IF(12&gt;='فعالیت‌ها'!$F13,1,(12-'فعالیت‌ها'!$D13+1)/'فعالیت‌ها'!$E13)))</f>
        <v>0</v>
      </c>
      <c r="O13" s="31" t="n">
        <f aca="false">IF(OR('فعالیت‌ها'!$D13="",'فعالیت‌ها'!$E13="",'فعالیت‌ها'!$E13=0),0,IF(13&lt;'فعالیت‌ها'!$D13,0,IF(13&gt;='فعالیت‌ها'!$F13,1,(13-'فعالیت‌ها'!$D13+1)/'فعالیت‌ها'!$E13)))</f>
        <v>0</v>
      </c>
      <c r="P13" s="31" t="n">
        <f aca="false">IF(OR('فعالیت‌ها'!$D13="",'فعالیت‌ها'!$E13="",'فعالیت‌ها'!$E13=0),0,IF(14&lt;'فعالیت‌ها'!$D13,0,IF(14&gt;='فعالیت‌ها'!$F13,1,(14-'فعالیت‌ها'!$D13+1)/'فعالیت‌ها'!$E13)))</f>
        <v>0</v>
      </c>
      <c r="Q13" s="31" t="n">
        <f aca="false">IF(OR('فعالیت‌ها'!$D13="",'فعالیت‌ها'!$E13="",'فعالیت‌ها'!$E13=0),0,IF(15&lt;'فعالیت‌ها'!$D13,0,IF(15&gt;='فعالیت‌ها'!$F13,1,(15-'فعالیت‌ها'!$D13+1)/'فعالیت‌ها'!$E13)))</f>
        <v>0</v>
      </c>
      <c r="R13" s="31" t="n">
        <f aca="false">IF(OR('فعالیت‌ها'!$D13="",'فعالیت‌ها'!$E13="",'فعالیت‌ها'!$E13=0),0,IF(16&lt;'فعالیت‌ها'!$D13,0,IF(16&gt;='فعالیت‌ها'!$F13,1,(16-'فعالیت‌ها'!$D13+1)/'فعالیت‌ها'!$E13)))</f>
        <v>0</v>
      </c>
      <c r="S13" s="31" t="n">
        <f aca="false">IF(OR('فعالیت‌ها'!$D13="",'فعالیت‌ها'!$E13="",'فعالیت‌ها'!$E13=0),0,IF(17&lt;'فعالیت‌ها'!$D13,0,IF(17&gt;='فعالیت‌ها'!$F13,1,(17-'فعالیت‌ها'!$D13+1)/'فعالیت‌ها'!$E13)))</f>
        <v>0</v>
      </c>
      <c r="T13" s="31" t="n">
        <f aca="false">IF(OR('فعالیت‌ها'!$D13="",'فعالیت‌ها'!$E13="",'فعالیت‌ها'!$E13=0),0,IF(18&lt;'فعالیت‌ها'!$D13,0,IF(18&gt;='فعالیت‌ها'!$F13,1,(18-'فعالیت‌ها'!$D13+1)/'فعالیت‌ها'!$E13)))</f>
        <v>0</v>
      </c>
      <c r="U13" s="31" t="n">
        <f aca="false">IF(OR('فعالیت‌ها'!$D13="",'فعالیت‌ها'!$E13="",'فعالیت‌ها'!$E13=0),0,IF(19&lt;'فعالیت‌ها'!$D13,0,IF(19&gt;='فعالیت‌ها'!$F13,1,(19-'فعالیت‌ها'!$D13+1)/'فعالیت‌ها'!$E13)))</f>
        <v>0</v>
      </c>
      <c r="V13" s="31" t="n">
        <f aca="false">IF(OR('فعالیت‌ها'!$D13="",'فعالیت‌ها'!$E13="",'فعالیت‌ها'!$E13=0),0,IF(20&lt;'فعالیت‌ها'!$D13,0,IF(20&gt;='فعالیت‌ها'!$F13,1,(20-'فعالیت‌ها'!$D13+1)/'فعالیت‌ها'!$E13)))</f>
        <v>0</v>
      </c>
      <c r="W13" s="31" t="n">
        <f aca="false">IF(OR('فعالیت‌ها'!$D13="",'فعالیت‌ها'!$E13="",'فعالیت‌ها'!$E13=0),0,IF(21&lt;'فعالیت‌ها'!$D13,0,IF(21&gt;='فعالیت‌ها'!$F13,1,(21-'فعالیت‌ها'!$D13+1)/'فعالیت‌ها'!$E13)))</f>
        <v>0</v>
      </c>
      <c r="X13" s="31" t="n">
        <f aca="false">IF(OR('فعالیت‌ها'!$D13="",'فعالیت‌ها'!$E13="",'فعالیت‌ها'!$E13=0),0,IF(22&lt;'فعالیت‌ها'!$D13,0,IF(22&gt;='فعالیت‌ها'!$F13,1,(22-'فعالیت‌ها'!$D13+1)/'فعالیت‌ها'!$E13)))</f>
        <v>0</v>
      </c>
      <c r="Y13" s="31" t="n">
        <f aca="false">IF(OR('فعالیت‌ها'!$D13="",'فعالیت‌ها'!$E13="",'فعالیت‌ها'!$E13=0),0,IF(23&lt;'فعالیت‌ها'!$D13,0,IF(23&gt;='فعالیت‌ها'!$F13,1,(23-'فعالیت‌ها'!$D13+1)/'فعالیت‌ها'!$E13)))</f>
        <v>0</v>
      </c>
      <c r="Z13" s="31" t="n">
        <f aca="false">IF(OR('فعالیت‌ها'!$D13="",'فعالیت‌ها'!$E13="",'فعالیت‌ها'!$E13=0),0,IF(24&lt;'فعالیت‌ها'!$D13,0,IF(24&gt;='فعالیت‌ها'!$F13,1,(24-'فعالیت‌ها'!$D13+1)/'فعالیت‌ها'!$E13)))</f>
        <v>0.333333333333333</v>
      </c>
      <c r="AA13" s="31" t="n">
        <f aca="false">IF(OR('فعالیت‌ها'!$D13="",'فعالیت‌ها'!$E13="",'فعالیت‌ها'!$E13=0),0,IF(25&lt;'فعالیت‌ها'!$D13,0,IF(25&gt;='فعالیت‌ها'!$F13,1,(25-'فعالیت‌ها'!$D13+1)/'فعالیت‌ها'!$E13)))</f>
        <v>0.666666666666667</v>
      </c>
      <c r="AB13" s="31" t="n">
        <f aca="false">IF(OR('فعالیت‌ها'!$D13="",'فعالیت‌ها'!$E13="",'فعالیت‌ها'!$E13=0),0,IF(26&lt;'فعالیت‌ها'!$D13,0,IF(26&gt;='فعالیت‌ها'!$F13,1,(26-'فعالیت‌ها'!$D13+1)/'فعالیت‌ها'!$E13)))</f>
        <v>1</v>
      </c>
    </row>
    <row r="14" customFormat="false" ht="15" hidden="false" customHeight="false" outlineLevel="0" collapsed="false">
      <c r="A14" s="30" t="str">
        <f aca="false">IF('فعالیت‌ها'!A14="","",'فعالیت‌ها'!A14)</f>
        <v/>
      </c>
      <c r="B14" s="30" t="str">
        <f aca="false">IF('فعالیت‌ها'!B14="","",'فعالیت‌ها'!B14)</f>
        <v/>
      </c>
      <c r="C14" s="31" t="n">
        <f aca="false">IF(OR('فعالیت‌ها'!$D14="",'فعالیت‌ها'!$E14="",'فعالیت‌ها'!$E14=0),0,IF(1&lt;'فعالیت‌ها'!$D14,0,IF(1&gt;='فعالیت‌ها'!$F14,1,(1-'فعالیت‌ها'!$D14+1)/'فعالیت‌ها'!$E14)))</f>
        <v>0</v>
      </c>
      <c r="D14" s="31" t="n">
        <f aca="false">IF(OR('فعالیت‌ها'!$D14="",'فعالیت‌ها'!$E14="",'فعالیت‌ها'!$E14=0),0,IF(2&lt;'فعالیت‌ها'!$D14,0,IF(2&gt;='فعالیت‌ها'!$F14,1,(2-'فعالیت‌ها'!$D14+1)/'فعالیت‌ها'!$E14)))</f>
        <v>0</v>
      </c>
      <c r="E14" s="31" t="n">
        <f aca="false">IF(OR('فعالیت‌ها'!$D14="",'فعالیت‌ها'!$E14="",'فعالیت‌ها'!$E14=0),0,IF(3&lt;'فعالیت‌ها'!$D14,0,IF(3&gt;='فعالیت‌ها'!$F14,1,(3-'فعالیت‌ها'!$D14+1)/'فعالیت‌ها'!$E14)))</f>
        <v>0</v>
      </c>
      <c r="F14" s="31" t="n">
        <f aca="false">IF(OR('فعالیت‌ها'!$D14="",'فعالیت‌ها'!$E14="",'فعالیت‌ها'!$E14=0),0,IF(4&lt;'فعالیت‌ها'!$D14,0,IF(4&gt;='فعالیت‌ها'!$F14,1,(4-'فعالیت‌ها'!$D14+1)/'فعالیت‌ها'!$E14)))</f>
        <v>0</v>
      </c>
      <c r="G14" s="31" t="n">
        <f aca="false">IF(OR('فعالیت‌ها'!$D14="",'فعالیت‌ها'!$E14="",'فعالیت‌ها'!$E14=0),0,IF(5&lt;'فعالیت‌ها'!$D14,0,IF(5&gt;='فعالیت‌ها'!$F14,1,(5-'فعالیت‌ها'!$D14+1)/'فعالیت‌ها'!$E14)))</f>
        <v>0</v>
      </c>
      <c r="H14" s="31" t="n">
        <f aca="false">IF(OR('فعالیت‌ها'!$D14="",'فعالیت‌ها'!$E14="",'فعالیت‌ها'!$E14=0),0,IF(6&lt;'فعالیت‌ها'!$D14,0,IF(6&gt;='فعالیت‌ها'!$F14,1,(6-'فعالیت‌ها'!$D14+1)/'فعالیت‌ها'!$E14)))</f>
        <v>0</v>
      </c>
      <c r="I14" s="31" t="n">
        <f aca="false">IF(OR('فعالیت‌ها'!$D14="",'فعالیت‌ها'!$E14="",'فعالیت‌ها'!$E14=0),0,IF(7&lt;'فعالیت‌ها'!$D14,0,IF(7&gt;='فعالیت‌ها'!$F14,1,(7-'فعالیت‌ها'!$D14+1)/'فعالیت‌ها'!$E14)))</f>
        <v>0</v>
      </c>
      <c r="J14" s="31" t="n">
        <f aca="false">IF(OR('فعالیت‌ها'!$D14="",'فعالیت‌ها'!$E14="",'فعالیت‌ها'!$E14=0),0,IF(8&lt;'فعالیت‌ها'!$D14,0,IF(8&gt;='فعالیت‌ها'!$F14,1,(8-'فعالیت‌ها'!$D14+1)/'فعالیت‌ها'!$E14)))</f>
        <v>0</v>
      </c>
      <c r="K14" s="31" t="n">
        <f aca="false">IF(OR('فعالیت‌ها'!$D14="",'فعالیت‌ها'!$E14="",'فعالیت‌ها'!$E14=0),0,IF(9&lt;'فعالیت‌ها'!$D14,0,IF(9&gt;='فعالیت‌ها'!$F14,1,(9-'فعالیت‌ها'!$D14+1)/'فعالیت‌ها'!$E14)))</f>
        <v>0</v>
      </c>
      <c r="L14" s="31" t="n">
        <f aca="false">IF(OR('فعالیت‌ها'!$D14="",'فعالیت‌ها'!$E14="",'فعالیت‌ها'!$E14=0),0,IF(10&lt;'فعالیت‌ها'!$D14,0,IF(10&gt;='فعالیت‌ها'!$F14,1,(10-'فعالیت‌ها'!$D14+1)/'فعالیت‌ها'!$E14)))</f>
        <v>0</v>
      </c>
      <c r="M14" s="31" t="n">
        <f aca="false">IF(OR('فعالیت‌ها'!$D14="",'فعالیت‌ها'!$E14="",'فعالیت‌ها'!$E14=0),0,IF(11&lt;'فعالیت‌ها'!$D14,0,IF(11&gt;='فعالیت‌ها'!$F14,1,(11-'فعالیت‌ها'!$D14+1)/'فعالیت‌ها'!$E14)))</f>
        <v>0</v>
      </c>
      <c r="N14" s="31" t="n">
        <f aca="false">IF(OR('فعالیت‌ها'!$D14="",'فعالیت‌ها'!$E14="",'فعالیت‌ها'!$E14=0),0,IF(12&lt;'فعالیت‌ها'!$D14,0,IF(12&gt;='فعالیت‌ها'!$F14,1,(12-'فعالیت‌ها'!$D14+1)/'فعالیت‌ها'!$E14)))</f>
        <v>0</v>
      </c>
      <c r="O14" s="31" t="n">
        <f aca="false">IF(OR('فعالیت‌ها'!$D14="",'فعالیت‌ها'!$E14="",'فعالیت‌ها'!$E14=0),0,IF(13&lt;'فعالیت‌ها'!$D14,0,IF(13&gt;='فعالیت‌ها'!$F14,1,(13-'فعالیت‌ها'!$D14+1)/'فعالیت‌ها'!$E14)))</f>
        <v>0</v>
      </c>
      <c r="P14" s="31" t="n">
        <f aca="false">IF(OR('فعالیت‌ها'!$D14="",'فعالیت‌ها'!$E14="",'فعالیت‌ها'!$E14=0),0,IF(14&lt;'فعالیت‌ها'!$D14,0,IF(14&gt;='فعالیت‌ها'!$F14,1,(14-'فعالیت‌ها'!$D14+1)/'فعالیت‌ها'!$E14)))</f>
        <v>0</v>
      </c>
      <c r="Q14" s="31" t="n">
        <f aca="false">IF(OR('فعالیت‌ها'!$D14="",'فعالیت‌ها'!$E14="",'فعالیت‌ها'!$E14=0),0,IF(15&lt;'فعالیت‌ها'!$D14,0,IF(15&gt;='فعالیت‌ها'!$F14,1,(15-'فعالیت‌ها'!$D14+1)/'فعالیت‌ها'!$E14)))</f>
        <v>0</v>
      </c>
      <c r="R14" s="31" t="n">
        <f aca="false">IF(OR('فعالیت‌ها'!$D14="",'فعالیت‌ها'!$E14="",'فعالیت‌ها'!$E14=0),0,IF(16&lt;'فعالیت‌ها'!$D14,0,IF(16&gt;='فعالیت‌ها'!$F14,1,(16-'فعالیت‌ها'!$D14+1)/'فعالیت‌ها'!$E14)))</f>
        <v>0</v>
      </c>
      <c r="S14" s="31" t="n">
        <f aca="false">IF(OR('فعالیت‌ها'!$D14="",'فعالیت‌ها'!$E14="",'فعالیت‌ها'!$E14=0),0,IF(17&lt;'فعالیت‌ها'!$D14,0,IF(17&gt;='فعالیت‌ها'!$F14,1,(17-'فعالیت‌ها'!$D14+1)/'فعالیت‌ها'!$E14)))</f>
        <v>0</v>
      </c>
      <c r="T14" s="31" t="n">
        <f aca="false">IF(OR('فعالیت‌ها'!$D14="",'فعالیت‌ها'!$E14="",'فعالیت‌ها'!$E14=0),0,IF(18&lt;'فعالیت‌ها'!$D14,0,IF(18&gt;='فعالیت‌ها'!$F14,1,(18-'فعالیت‌ها'!$D14+1)/'فعالیت‌ها'!$E14)))</f>
        <v>0</v>
      </c>
      <c r="U14" s="31" t="n">
        <f aca="false">IF(OR('فعالیت‌ها'!$D14="",'فعالیت‌ها'!$E14="",'فعالیت‌ها'!$E14=0),0,IF(19&lt;'فعالیت‌ها'!$D14,0,IF(19&gt;='فعالیت‌ها'!$F14,1,(19-'فعالیت‌ها'!$D14+1)/'فعالیت‌ها'!$E14)))</f>
        <v>0</v>
      </c>
      <c r="V14" s="31" t="n">
        <f aca="false">IF(OR('فعالیت‌ها'!$D14="",'فعالیت‌ها'!$E14="",'فعالیت‌ها'!$E14=0),0,IF(20&lt;'فعالیت‌ها'!$D14,0,IF(20&gt;='فعالیت‌ها'!$F14,1,(20-'فعالیت‌ها'!$D14+1)/'فعالیت‌ها'!$E14)))</f>
        <v>0</v>
      </c>
      <c r="W14" s="31" t="n">
        <f aca="false">IF(OR('فعالیت‌ها'!$D14="",'فعالیت‌ها'!$E14="",'فعالیت‌ها'!$E14=0),0,IF(21&lt;'فعالیت‌ها'!$D14,0,IF(21&gt;='فعالیت‌ها'!$F14,1,(21-'فعالیت‌ها'!$D14+1)/'فعالیت‌ها'!$E14)))</f>
        <v>0</v>
      </c>
      <c r="X14" s="31" t="n">
        <f aca="false">IF(OR('فعالیت‌ها'!$D14="",'فعالیت‌ها'!$E14="",'فعالیت‌ها'!$E14=0),0,IF(22&lt;'فعالیت‌ها'!$D14,0,IF(22&gt;='فعالیت‌ها'!$F14,1,(22-'فعالیت‌ها'!$D14+1)/'فعالیت‌ها'!$E14)))</f>
        <v>0</v>
      </c>
      <c r="Y14" s="31" t="n">
        <f aca="false">IF(OR('فعالیت‌ها'!$D14="",'فعالیت‌ها'!$E14="",'فعالیت‌ها'!$E14=0),0,IF(23&lt;'فعالیت‌ها'!$D14,0,IF(23&gt;='فعالیت‌ها'!$F14,1,(23-'فعالیت‌ها'!$D14+1)/'فعالیت‌ها'!$E14)))</f>
        <v>0</v>
      </c>
      <c r="Z14" s="31" t="n">
        <f aca="false">IF(OR('فعالیت‌ها'!$D14="",'فعالیت‌ها'!$E14="",'فعالیت‌ها'!$E14=0),0,IF(24&lt;'فعالیت‌ها'!$D14,0,IF(24&gt;='فعالیت‌ها'!$F14,1,(24-'فعالیت‌ها'!$D14+1)/'فعالیت‌ها'!$E14)))</f>
        <v>0</v>
      </c>
      <c r="AA14" s="31" t="n">
        <f aca="false">IF(OR('فعالیت‌ها'!$D14="",'فعالیت‌ها'!$E14="",'فعالیت‌ها'!$E14=0),0,IF(25&lt;'فعالیت‌ها'!$D14,0,IF(25&gt;='فعالیت‌ها'!$F14,1,(25-'فعالیت‌ها'!$D14+1)/'فعالیت‌ها'!$E14)))</f>
        <v>0</v>
      </c>
      <c r="AB14" s="31" t="n">
        <f aca="false">IF(OR('فعالیت‌ها'!$D14="",'فعالیت‌ها'!$E14="",'فعالیت‌ها'!$E14=0),0,IF(26&lt;'فعالیت‌ها'!$D14,0,IF(26&gt;='فعالیت‌ها'!$F14,1,(26-'فعالیت‌ها'!$D14+1)/'فعالیت‌ها'!$E14)))</f>
        <v>0</v>
      </c>
    </row>
    <row r="15" customFormat="false" ht="15" hidden="false" customHeight="false" outlineLevel="0" collapsed="false">
      <c r="A15" s="30" t="str">
        <f aca="false">IF('فعالیت‌ها'!A15="","",'فعالیت‌ها'!A15)</f>
        <v/>
      </c>
      <c r="B15" s="30" t="str">
        <f aca="false">IF('فعالیت‌ها'!B15="","",'فعالیت‌ها'!B15)</f>
        <v/>
      </c>
      <c r="C15" s="31" t="n">
        <f aca="false">IF(OR('فعالیت‌ها'!$D15="",'فعالیت‌ها'!$E15="",'فعالیت‌ها'!$E15=0),0,IF(1&lt;'فعالیت‌ها'!$D15,0,IF(1&gt;='فعالیت‌ها'!$F15,1,(1-'فعالیت‌ها'!$D15+1)/'فعالیت‌ها'!$E15)))</f>
        <v>0</v>
      </c>
      <c r="D15" s="31" t="n">
        <f aca="false">IF(OR('فعالیت‌ها'!$D15="",'فعالیت‌ها'!$E15="",'فعالیت‌ها'!$E15=0),0,IF(2&lt;'فعالیت‌ها'!$D15,0,IF(2&gt;='فعالیت‌ها'!$F15,1,(2-'فعالیت‌ها'!$D15+1)/'فعالیت‌ها'!$E15)))</f>
        <v>0</v>
      </c>
      <c r="E15" s="31" t="n">
        <f aca="false">IF(OR('فعالیت‌ها'!$D15="",'فعالیت‌ها'!$E15="",'فعالیت‌ها'!$E15=0),0,IF(3&lt;'فعالیت‌ها'!$D15,0,IF(3&gt;='فعالیت‌ها'!$F15,1,(3-'فعالیت‌ها'!$D15+1)/'فعالیت‌ها'!$E15)))</f>
        <v>0</v>
      </c>
      <c r="F15" s="31" t="n">
        <f aca="false">IF(OR('فعالیت‌ها'!$D15="",'فعالیت‌ها'!$E15="",'فعالیت‌ها'!$E15=0),0,IF(4&lt;'فعالیت‌ها'!$D15,0,IF(4&gt;='فعالیت‌ها'!$F15,1,(4-'فعالیت‌ها'!$D15+1)/'فعالیت‌ها'!$E15)))</f>
        <v>0</v>
      </c>
      <c r="G15" s="31" t="n">
        <f aca="false">IF(OR('فعالیت‌ها'!$D15="",'فعالیت‌ها'!$E15="",'فعالیت‌ها'!$E15=0),0,IF(5&lt;'فعالیت‌ها'!$D15,0,IF(5&gt;='فعالیت‌ها'!$F15,1,(5-'فعالیت‌ها'!$D15+1)/'فعالیت‌ها'!$E15)))</f>
        <v>0</v>
      </c>
      <c r="H15" s="31" t="n">
        <f aca="false">IF(OR('فعالیت‌ها'!$D15="",'فعالیت‌ها'!$E15="",'فعالیت‌ها'!$E15=0),0,IF(6&lt;'فعالیت‌ها'!$D15,0,IF(6&gt;='فعالیت‌ها'!$F15,1,(6-'فعالیت‌ها'!$D15+1)/'فعالیت‌ها'!$E15)))</f>
        <v>0</v>
      </c>
      <c r="I15" s="31" t="n">
        <f aca="false">IF(OR('فعالیت‌ها'!$D15="",'فعالیت‌ها'!$E15="",'فعالیت‌ها'!$E15=0),0,IF(7&lt;'فعالیت‌ها'!$D15,0,IF(7&gt;='فعالیت‌ها'!$F15,1,(7-'فعالیت‌ها'!$D15+1)/'فعالیت‌ها'!$E15)))</f>
        <v>0</v>
      </c>
      <c r="J15" s="31" t="n">
        <f aca="false">IF(OR('فعالیت‌ها'!$D15="",'فعالیت‌ها'!$E15="",'فعالیت‌ها'!$E15=0),0,IF(8&lt;'فعالیت‌ها'!$D15,0,IF(8&gt;='فعالیت‌ها'!$F15,1,(8-'فعالیت‌ها'!$D15+1)/'فعالیت‌ها'!$E15)))</f>
        <v>0</v>
      </c>
      <c r="K15" s="31" t="n">
        <f aca="false">IF(OR('فعالیت‌ها'!$D15="",'فعالیت‌ها'!$E15="",'فعالیت‌ها'!$E15=0),0,IF(9&lt;'فعالیت‌ها'!$D15,0,IF(9&gt;='فعالیت‌ها'!$F15,1,(9-'فعالیت‌ها'!$D15+1)/'فعالیت‌ها'!$E15)))</f>
        <v>0</v>
      </c>
      <c r="L15" s="31" t="n">
        <f aca="false">IF(OR('فعالیت‌ها'!$D15="",'فعالیت‌ها'!$E15="",'فعالیت‌ها'!$E15=0),0,IF(10&lt;'فعالیت‌ها'!$D15,0,IF(10&gt;='فعالیت‌ها'!$F15,1,(10-'فعالیت‌ها'!$D15+1)/'فعالیت‌ها'!$E15)))</f>
        <v>0</v>
      </c>
      <c r="M15" s="31" t="n">
        <f aca="false">IF(OR('فعالیت‌ها'!$D15="",'فعالیت‌ها'!$E15="",'فعالیت‌ها'!$E15=0),0,IF(11&lt;'فعالیت‌ها'!$D15,0,IF(11&gt;='فعالیت‌ها'!$F15,1,(11-'فعالیت‌ها'!$D15+1)/'فعالیت‌ها'!$E15)))</f>
        <v>0</v>
      </c>
      <c r="N15" s="31" t="n">
        <f aca="false">IF(OR('فعالیت‌ها'!$D15="",'فعالیت‌ها'!$E15="",'فعالیت‌ها'!$E15=0),0,IF(12&lt;'فعالیت‌ها'!$D15,0,IF(12&gt;='فعالیت‌ها'!$F15,1,(12-'فعالیت‌ها'!$D15+1)/'فعالیت‌ها'!$E15)))</f>
        <v>0</v>
      </c>
      <c r="O15" s="31" t="n">
        <f aca="false">IF(OR('فعالیت‌ها'!$D15="",'فعالیت‌ها'!$E15="",'فعالیت‌ها'!$E15=0),0,IF(13&lt;'فعالیت‌ها'!$D15,0,IF(13&gt;='فعالیت‌ها'!$F15,1,(13-'فعالیت‌ها'!$D15+1)/'فعالیت‌ها'!$E15)))</f>
        <v>0</v>
      </c>
      <c r="P15" s="31" t="n">
        <f aca="false">IF(OR('فعالیت‌ها'!$D15="",'فعالیت‌ها'!$E15="",'فعالیت‌ها'!$E15=0),0,IF(14&lt;'فعالیت‌ها'!$D15,0,IF(14&gt;='فعالیت‌ها'!$F15,1,(14-'فعالیت‌ها'!$D15+1)/'فعالیت‌ها'!$E15)))</f>
        <v>0</v>
      </c>
      <c r="Q15" s="31" t="n">
        <f aca="false">IF(OR('فعالیت‌ها'!$D15="",'فعالیت‌ها'!$E15="",'فعالیت‌ها'!$E15=0),0,IF(15&lt;'فعالیت‌ها'!$D15,0,IF(15&gt;='فعالیت‌ها'!$F15,1,(15-'فعالیت‌ها'!$D15+1)/'فعالیت‌ها'!$E15)))</f>
        <v>0</v>
      </c>
      <c r="R15" s="31" t="n">
        <f aca="false">IF(OR('فعالیت‌ها'!$D15="",'فعالیت‌ها'!$E15="",'فعالیت‌ها'!$E15=0),0,IF(16&lt;'فعالیت‌ها'!$D15,0,IF(16&gt;='فعالیت‌ها'!$F15,1,(16-'فعالیت‌ها'!$D15+1)/'فعالیت‌ها'!$E15)))</f>
        <v>0</v>
      </c>
      <c r="S15" s="31" t="n">
        <f aca="false">IF(OR('فعالیت‌ها'!$D15="",'فعالیت‌ها'!$E15="",'فعالیت‌ها'!$E15=0),0,IF(17&lt;'فعالیت‌ها'!$D15,0,IF(17&gt;='فعالیت‌ها'!$F15,1,(17-'فعالیت‌ها'!$D15+1)/'فعالیت‌ها'!$E15)))</f>
        <v>0</v>
      </c>
      <c r="T15" s="31" t="n">
        <f aca="false">IF(OR('فعالیت‌ها'!$D15="",'فعالیت‌ها'!$E15="",'فعالیت‌ها'!$E15=0),0,IF(18&lt;'فعالیت‌ها'!$D15,0,IF(18&gt;='فعالیت‌ها'!$F15,1,(18-'فعالیت‌ها'!$D15+1)/'فعالیت‌ها'!$E15)))</f>
        <v>0</v>
      </c>
      <c r="U15" s="31" t="n">
        <f aca="false">IF(OR('فعالیت‌ها'!$D15="",'فعالیت‌ها'!$E15="",'فعالیت‌ها'!$E15=0),0,IF(19&lt;'فعالیت‌ها'!$D15,0,IF(19&gt;='فعالیت‌ها'!$F15,1,(19-'فعالیت‌ها'!$D15+1)/'فعالیت‌ها'!$E15)))</f>
        <v>0</v>
      </c>
      <c r="V15" s="31" t="n">
        <f aca="false">IF(OR('فعالیت‌ها'!$D15="",'فعالیت‌ها'!$E15="",'فعالیت‌ها'!$E15=0),0,IF(20&lt;'فعالیت‌ها'!$D15,0,IF(20&gt;='فعالیت‌ها'!$F15,1,(20-'فعالیت‌ها'!$D15+1)/'فعالیت‌ها'!$E15)))</f>
        <v>0</v>
      </c>
      <c r="W15" s="31" t="n">
        <f aca="false">IF(OR('فعالیت‌ها'!$D15="",'فعالیت‌ها'!$E15="",'فعالیت‌ها'!$E15=0),0,IF(21&lt;'فعالیت‌ها'!$D15,0,IF(21&gt;='فعالیت‌ها'!$F15,1,(21-'فعالیت‌ها'!$D15+1)/'فعالیت‌ها'!$E15)))</f>
        <v>0</v>
      </c>
      <c r="X15" s="31" t="n">
        <f aca="false">IF(OR('فعالیت‌ها'!$D15="",'فعالیت‌ها'!$E15="",'فعالیت‌ها'!$E15=0),0,IF(22&lt;'فعالیت‌ها'!$D15,0,IF(22&gt;='فعالیت‌ها'!$F15,1,(22-'فعالیت‌ها'!$D15+1)/'فعالیت‌ها'!$E15)))</f>
        <v>0</v>
      </c>
      <c r="Y15" s="31" t="n">
        <f aca="false">IF(OR('فعالیت‌ها'!$D15="",'فعالیت‌ها'!$E15="",'فعالیت‌ها'!$E15=0),0,IF(23&lt;'فعالیت‌ها'!$D15,0,IF(23&gt;='فعالیت‌ها'!$F15,1,(23-'فعالیت‌ها'!$D15+1)/'فعالیت‌ها'!$E15)))</f>
        <v>0</v>
      </c>
      <c r="Z15" s="31" t="n">
        <f aca="false">IF(OR('فعالیت‌ها'!$D15="",'فعالیت‌ها'!$E15="",'فعالیت‌ها'!$E15=0),0,IF(24&lt;'فعالیت‌ها'!$D15,0,IF(24&gt;='فعالیت‌ها'!$F15,1,(24-'فعالیت‌ها'!$D15+1)/'فعالیت‌ها'!$E15)))</f>
        <v>0</v>
      </c>
      <c r="AA15" s="31" t="n">
        <f aca="false">IF(OR('فعالیت‌ها'!$D15="",'فعالیت‌ها'!$E15="",'فعالیت‌ها'!$E15=0),0,IF(25&lt;'فعالیت‌ها'!$D15,0,IF(25&gt;='فعالیت‌ها'!$F15,1,(25-'فعالیت‌ها'!$D15+1)/'فعالیت‌ها'!$E15)))</f>
        <v>0</v>
      </c>
      <c r="AB15" s="31" t="n">
        <f aca="false">IF(OR('فعالیت‌ها'!$D15="",'فعالیت‌ها'!$E15="",'فعالیت‌ها'!$E15=0),0,IF(26&lt;'فعالیت‌ها'!$D15,0,IF(26&gt;='فعالیت‌ها'!$F15,1,(26-'فعالیت‌ها'!$D15+1)/'فعالیت‌ها'!$E15)))</f>
        <v>0</v>
      </c>
    </row>
    <row r="16" customFormat="false" ht="15" hidden="false" customHeight="false" outlineLevel="0" collapsed="false">
      <c r="A16" s="30" t="str">
        <f aca="false">IF('فعالیت‌ها'!A16="","",'فعالیت‌ها'!A16)</f>
        <v/>
      </c>
      <c r="B16" s="30" t="str">
        <f aca="false">IF('فعالیت‌ها'!B16="","",'فعالیت‌ها'!B16)</f>
        <v/>
      </c>
      <c r="C16" s="31" t="n">
        <f aca="false">IF(OR('فعالیت‌ها'!$D16="",'فعالیت‌ها'!$E16="",'فعالیت‌ها'!$E16=0),0,IF(1&lt;'فعالیت‌ها'!$D16,0,IF(1&gt;='فعالیت‌ها'!$F16,1,(1-'فعالیت‌ها'!$D16+1)/'فعالیت‌ها'!$E16)))</f>
        <v>0</v>
      </c>
      <c r="D16" s="31" t="n">
        <f aca="false">IF(OR('فعالیت‌ها'!$D16="",'فعالیت‌ها'!$E16="",'فعالیت‌ها'!$E16=0),0,IF(2&lt;'فعالیت‌ها'!$D16,0,IF(2&gt;='فعالیت‌ها'!$F16,1,(2-'فعالیت‌ها'!$D16+1)/'فعالیت‌ها'!$E16)))</f>
        <v>0</v>
      </c>
      <c r="E16" s="31" t="n">
        <f aca="false">IF(OR('فعالیت‌ها'!$D16="",'فعالیت‌ها'!$E16="",'فعالیت‌ها'!$E16=0),0,IF(3&lt;'فعالیت‌ها'!$D16,0,IF(3&gt;='فعالیت‌ها'!$F16,1,(3-'فعالیت‌ها'!$D16+1)/'فعالیت‌ها'!$E16)))</f>
        <v>0</v>
      </c>
      <c r="F16" s="31" t="n">
        <f aca="false">IF(OR('فعالیت‌ها'!$D16="",'فعالیت‌ها'!$E16="",'فعالیت‌ها'!$E16=0),0,IF(4&lt;'فعالیت‌ها'!$D16,0,IF(4&gt;='فعالیت‌ها'!$F16,1,(4-'فعالیت‌ها'!$D16+1)/'فعالیت‌ها'!$E16)))</f>
        <v>0</v>
      </c>
      <c r="G16" s="31" t="n">
        <f aca="false">IF(OR('فعالیت‌ها'!$D16="",'فعالیت‌ها'!$E16="",'فعالیت‌ها'!$E16=0),0,IF(5&lt;'فعالیت‌ها'!$D16,0,IF(5&gt;='فعالیت‌ها'!$F16,1,(5-'فعالیت‌ها'!$D16+1)/'فعالیت‌ها'!$E16)))</f>
        <v>0</v>
      </c>
      <c r="H16" s="31" t="n">
        <f aca="false">IF(OR('فعالیت‌ها'!$D16="",'فعالیت‌ها'!$E16="",'فعالیت‌ها'!$E16=0),0,IF(6&lt;'فعالیت‌ها'!$D16,0,IF(6&gt;='فعالیت‌ها'!$F16,1,(6-'فعالیت‌ها'!$D16+1)/'فعالیت‌ها'!$E16)))</f>
        <v>0</v>
      </c>
      <c r="I16" s="31" t="n">
        <f aca="false">IF(OR('فعالیت‌ها'!$D16="",'فعالیت‌ها'!$E16="",'فعالیت‌ها'!$E16=0),0,IF(7&lt;'فعالیت‌ها'!$D16,0,IF(7&gt;='فعالیت‌ها'!$F16,1,(7-'فعالیت‌ها'!$D16+1)/'فعالیت‌ها'!$E16)))</f>
        <v>0</v>
      </c>
      <c r="J16" s="31" t="n">
        <f aca="false">IF(OR('فعالیت‌ها'!$D16="",'فعالیت‌ها'!$E16="",'فعالیت‌ها'!$E16=0),0,IF(8&lt;'فعالیت‌ها'!$D16,0,IF(8&gt;='فعالیت‌ها'!$F16,1,(8-'فعالیت‌ها'!$D16+1)/'فعالیت‌ها'!$E16)))</f>
        <v>0</v>
      </c>
      <c r="K16" s="31" t="n">
        <f aca="false">IF(OR('فعالیت‌ها'!$D16="",'فعالیت‌ها'!$E16="",'فعالیت‌ها'!$E16=0),0,IF(9&lt;'فعالیت‌ها'!$D16,0,IF(9&gt;='فعالیت‌ها'!$F16,1,(9-'فعالیت‌ها'!$D16+1)/'فعالیت‌ها'!$E16)))</f>
        <v>0</v>
      </c>
      <c r="L16" s="31" t="n">
        <f aca="false">IF(OR('فعالیت‌ها'!$D16="",'فعالیت‌ها'!$E16="",'فعالیت‌ها'!$E16=0),0,IF(10&lt;'فعالیت‌ها'!$D16,0,IF(10&gt;='فعالیت‌ها'!$F16,1,(10-'فعالیت‌ها'!$D16+1)/'فعالیت‌ها'!$E16)))</f>
        <v>0</v>
      </c>
      <c r="M16" s="31" t="n">
        <f aca="false">IF(OR('فعالیت‌ها'!$D16="",'فعالیت‌ها'!$E16="",'فعالیت‌ها'!$E16=0),0,IF(11&lt;'فعالیت‌ها'!$D16,0,IF(11&gt;='فعالیت‌ها'!$F16,1,(11-'فعالیت‌ها'!$D16+1)/'فعالیت‌ها'!$E16)))</f>
        <v>0</v>
      </c>
      <c r="N16" s="31" t="n">
        <f aca="false">IF(OR('فعالیت‌ها'!$D16="",'فعالیت‌ها'!$E16="",'فعالیت‌ها'!$E16=0),0,IF(12&lt;'فعالیت‌ها'!$D16,0,IF(12&gt;='فعالیت‌ها'!$F16,1,(12-'فعالیت‌ها'!$D16+1)/'فعالیت‌ها'!$E16)))</f>
        <v>0</v>
      </c>
      <c r="O16" s="31" t="n">
        <f aca="false">IF(OR('فعالیت‌ها'!$D16="",'فعالیت‌ها'!$E16="",'فعالیت‌ها'!$E16=0),0,IF(13&lt;'فعالیت‌ها'!$D16,0,IF(13&gt;='فعالیت‌ها'!$F16,1,(13-'فعالیت‌ها'!$D16+1)/'فعالیت‌ها'!$E16)))</f>
        <v>0</v>
      </c>
      <c r="P16" s="31" t="n">
        <f aca="false">IF(OR('فعالیت‌ها'!$D16="",'فعالیت‌ها'!$E16="",'فعالیت‌ها'!$E16=0),0,IF(14&lt;'فعالیت‌ها'!$D16,0,IF(14&gt;='فعالیت‌ها'!$F16,1,(14-'فعالیت‌ها'!$D16+1)/'فعالیت‌ها'!$E16)))</f>
        <v>0</v>
      </c>
      <c r="Q16" s="31" t="n">
        <f aca="false">IF(OR('فعالیت‌ها'!$D16="",'فعالیت‌ها'!$E16="",'فعالیت‌ها'!$E16=0),0,IF(15&lt;'فعالیت‌ها'!$D16,0,IF(15&gt;='فعالیت‌ها'!$F16,1,(15-'فعالیت‌ها'!$D16+1)/'فعالیت‌ها'!$E16)))</f>
        <v>0</v>
      </c>
      <c r="R16" s="31" t="n">
        <f aca="false">IF(OR('فعالیت‌ها'!$D16="",'فعالیت‌ها'!$E16="",'فعالیت‌ها'!$E16=0),0,IF(16&lt;'فعالیت‌ها'!$D16,0,IF(16&gt;='فعالیت‌ها'!$F16,1,(16-'فعالیت‌ها'!$D16+1)/'فعالیت‌ها'!$E16)))</f>
        <v>0</v>
      </c>
      <c r="S16" s="31" t="n">
        <f aca="false">IF(OR('فعالیت‌ها'!$D16="",'فعالیت‌ها'!$E16="",'فعالیت‌ها'!$E16=0),0,IF(17&lt;'فعالیت‌ها'!$D16,0,IF(17&gt;='فعالیت‌ها'!$F16,1,(17-'فعالیت‌ها'!$D16+1)/'فعالیت‌ها'!$E16)))</f>
        <v>0</v>
      </c>
      <c r="T16" s="31" t="n">
        <f aca="false">IF(OR('فعالیت‌ها'!$D16="",'فعالیت‌ها'!$E16="",'فعالیت‌ها'!$E16=0),0,IF(18&lt;'فعالیت‌ها'!$D16,0,IF(18&gt;='فعالیت‌ها'!$F16,1,(18-'فعالیت‌ها'!$D16+1)/'فعالیت‌ها'!$E16)))</f>
        <v>0</v>
      </c>
      <c r="U16" s="31" t="n">
        <f aca="false">IF(OR('فعالیت‌ها'!$D16="",'فعالیت‌ها'!$E16="",'فعالیت‌ها'!$E16=0),0,IF(19&lt;'فعالیت‌ها'!$D16,0,IF(19&gt;='فعالیت‌ها'!$F16,1,(19-'فعالیت‌ها'!$D16+1)/'فعالیت‌ها'!$E16)))</f>
        <v>0</v>
      </c>
      <c r="V16" s="31" t="n">
        <f aca="false">IF(OR('فعالیت‌ها'!$D16="",'فعالیت‌ها'!$E16="",'فعالیت‌ها'!$E16=0),0,IF(20&lt;'فعالیت‌ها'!$D16,0,IF(20&gt;='فعالیت‌ها'!$F16,1,(20-'فعالیت‌ها'!$D16+1)/'فعالیت‌ها'!$E16)))</f>
        <v>0</v>
      </c>
      <c r="W16" s="31" t="n">
        <f aca="false">IF(OR('فعالیت‌ها'!$D16="",'فعالیت‌ها'!$E16="",'فعالیت‌ها'!$E16=0),0,IF(21&lt;'فعالیت‌ها'!$D16,0,IF(21&gt;='فعالیت‌ها'!$F16,1,(21-'فعالیت‌ها'!$D16+1)/'فعالیت‌ها'!$E16)))</f>
        <v>0</v>
      </c>
      <c r="X16" s="31" t="n">
        <f aca="false">IF(OR('فعالیت‌ها'!$D16="",'فعالیت‌ها'!$E16="",'فعالیت‌ها'!$E16=0),0,IF(22&lt;'فعالیت‌ها'!$D16,0,IF(22&gt;='فعالیت‌ها'!$F16,1,(22-'فعالیت‌ها'!$D16+1)/'فعالیت‌ها'!$E16)))</f>
        <v>0</v>
      </c>
      <c r="Y16" s="31" t="n">
        <f aca="false">IF(OR('فعالیت‌ها'!$D16="",'فعالیت‌ها'!$E16="",'فعالیت‌ها'!$E16=0),0,IF(23&lt;'فعالیت‌ها'!$D16,0,IF(23&gt;='فعالیت‌ها'!$F16,1,(23-'فعالیت‌ها'!$D16+1)/'فعالیت‌ها'!$E16)))</f>
        <v>0</v>
      </c>
      <c r="Z16" s="31" t="n">
        <f aca="false">IF(OR('فعالیت‌ها'!$D16="",'فعالیت‌ها'!$E16="",'فعالیت‌ها'!$E16=0),0,IF(24&lt;'فعالیت‌ها'!$D16,0,IF(24&gt;='فعالیت‌ها'!$F16,1,(24-'فعالیت‌ها'!$D16+1)/'فعالیت‌ها'!$E16)))</f>
        <v>0</v>
      </c>
      <c r="AA16" s="31" t="n">
        <f aca="false">IF(OR('فعالیت‌ها'!$D16="",'فعالیت‌ها'!$E16="",'فعالیت‌ها'!$E16=0),0,IF(25&lt;'فعالیت‌ها'!$D16,0,IF(25&gt;='فعالیت‌ها'!$F16,1,(25-'فعالیت‌ها'!$D16+1)/'فعالیت‌ها'!$E16)))</f>
        <v>0</v>
      </c>
      <c r="AB16" s="31" t="n">
        <f aca="false">IF(OR('فعالیت‌ها'!$D16="",'فعالیت‌ها'!$E16="",'فعالیت‌ها'!$E16=0),0,IF(26&lt;'فعالیت‌ها'!$D16,0,IF(26&gt;='فعالیت‌ها'!$F16,1,(26-'فعالیت‌ها'!$D16+1)/'فعالیت‌ها'!$E16)))</f>
        <v>0</v>
      </c>
    </row>
    <row r="17" customFormat="false" ht="15" hidden="false" customHeight="false" outlineLevel="0" collapsed="false">
      <c r="A17" s="30" t="str">
        <f aca="false">IF('فعالیت‌ها'!A17="","",'فعالیت‌ها'!A17)</f>
        <v/>
      </c>
      <c r="B17" s="30" t="str">
        <f aca="false">IF('فعالیت‌ها'!B17="","",'فعالیت‌ها'!B17)</f>
        <v/>
      </c>
      <c r="C17" s="31" t="n">
        <f aca="false">IF(OR('فعالیت‌ها'!$D17="",'فعالیت‌ها'!$E17="",'فعالیت‌ها'!$E17=0),0,IF(1&lt;'فعالیت‌ها'!$D17,0,IF(1&gt;='فعالیت‌ها'!$F17,1,(1-'فعالیت‌ها'!$D17+1)/'فعالیت‌ها'!$E17)))</f>
        <v>0</v>
      </c>
      <c r="D17" s="31" t="n">
        <f aca="false">IF(OR('فعالیت‌ها'!$D17="",'فعالیت‌ها'!$E17="",'فعالیت‌ها'!$E17=0),0,IF(2&lt;'فعالیت‌ها'!$D17,0,IF(2&gt;='فعالیت‌ها'!$F17,1,(2-'فعالیت‌ها'!$D17+1)/'فعالیت‌ها'!$E17)))</f>
        <v>0</v>
      </c>
      <c r="E17" s="31" t="n">
        <f aca="false">IF(OR('فعالیت‌ها'!$D17="",'فعالیت‌ها'!$E17="",'فعالیت‌ها'!$E17=0),0,IF(3&lt;'فعالیت‌ها'!$D17,0,IF(3&gt;='فعالیت‌ها'!$F17,1,(3-'فعالیت‌ها'!$D17+1)/'فعالیت‌ها'!$E17)))</f>
        <v>0</v>
      </c>
      <c r="F17" s="31" t="n">
        <f aca="false">IF(OR('فعالیت‌ها'!$D17="",'فعالیت‌ها'!$E17="",'فعالیت‌ها'!$E17=0),0,IF(4&lt;'فعالیت‌ها'!$D17,0,IF(4&gt;='فعالیت‌ها'!$F17,1,(4-'فعالیت‌ها'!$D17+1)/'فعالیت‌ها'!$E17)))</f>
        <v>0</v>
      </c>
      <c r="G17" s="31" t="n">
        <f aca="false">IF(OR('فعالیت‌ها'!$D17="",'فعالیت‌ها'!$E17="",'فعالیت‌ها'!$E17=0),0,IF(5&lt;'فعالیت‌ها'!$D17,0,IF(5&gt;='فعالیت‌ها'!$F17,1,(5-'فعالیت‌ها'!$D17+1)/'فعالیت‌ها'!$E17)))</f>
        <v>0</v>
      </c>
      <c r="H17" s="31" t="n">
        <f aca="false">IF(OR('فعالیت‌ها'!$D17="",'فعالیت‌ها'!$E17="",'فعالیت‌ها'!$E17=0),0,IF(6&lt;'فعالیت‌ها'!$D17,0,IF(6&gt;='فعالیت‌ها'!$F17,1,(6-'فعالیت‌ها'!$D17+1)/'فعالیت‌ها'!$E17)))</f>
        <v>0</v>
      </c>
      <c r="I17" s="31" t="n">
        <f aca="false">IF(OR('فعالیت‌ها'!$D17="",'فعالیت‌ها'!$E17="",'فعالیت‌ها'!$E17=0),0,IF(7&lt;'فعالیت‌ها'!$D17,0,IF(7&gt;='فعالیت‌ها'!$F17,1,(7-'فعالیت‌ها'!$D17+1)/'فعالیت‌ها'!$E17)))</f>
        <v>0</v>
      </c>
      <c r="J17" s="31" t="n">
        <f aca="false">IF(OR('فعالیت‌ها'!$D17="",'فعالیت‌ها'!$E17="",'فعالیت‌ها'!$E17=0),0,IF(8&lt;'فعالیت‌ها'!$D17,0,IF(8&gt;='فعالیت‌ها'!$F17,1,(8-'فعالیت‌ها'!$D17+1)/'فعالیت‌ها'!$E17)))</f>
        <v>0</v>
      </c>
      <c r="K17" s="31" t="n">
        <f aca="false">IF(OR('فعالیت‌ها'!$D17="",'فعالیت‌ها'!$E17="",'فعالیت‌ها'!$E17=0),0,IF(9&lt;'فعالیت‌ها'!$D17,0,IF(9&gt;='فعالیت‌ها'!$F17,1,(9-'فعالیت‌ها'!$D17+1)/'فعالیت‌ها'!$E17)))</f>
        <v>0</v>
      </c>
      <c r="L17" s="31" t="n">
        <f aca="false">IF(OR('فعالیت‌ها'!$D17="",'فعالیت‌ها'!$E17="",'فعالیت‌ها'!$E17=0),0,IF(10&lt;'فعالیت‌ها'!$D17,0,IF(10&gt;='فعالیت‌ها'!$F17,1,(10-'فعالیت‌ها'!$D17+1)/'فعالیت‌ها'!$E17)))</f>
        <v>0</v>
      </c>
      <c r="M17" s="31" t="n">
        <f aca="false">IF(OR('فعالیت‌ها'!$D17="",'فعالیت‌ها'!$E17="",'فعالیت‌ها'!$E17=0),0,IF(11&lt;'فعالیت‌ها'!$D17,0,IF(11&gt;='فعالیت‌ها'!$F17,1,(11-'فعالیت‌ها'!$D17+1)/'فعالیت‌ها'!$E17)))</f>
        <v>0</v>
      </c>
      <c r="N17" s="31" t="n">
        <f aca="false">IF(OR('فعالیت‌ها'!$D17="",'فعالیت‌ها'!$E17="",'فعالیت‌ها'!$E17=0),0,IF(12&lt;'فعالیت‌ها'!$D17,0,IF(12&gt;='فعالیت‌ها'!$F17,1,(12-'فعالیت‌ها'!$D17+1)/'فعالیت‌ها'!$E17)))</f>
        <v>0</v>
      </c>
      <c r="O17" s="31" t="n">
        <f aca="false">IF(OR('فعالیت‌ها'!$D17="",'فعالیت‌ها'!$E17="",'فعالیت‌ها'!$E17=0),0,IF(13&lt;'فعالیت‌ها'!$D17,0,IF(13&gt;='فعالیت‌ها'!$F17,1,(13-'فعالیت‌ها'!$D17+1)/'فعالیت‌ها'!$E17)))</f>
        <v>0</v>
      </c>
      <c r="P17" s="31" t="n">
        <f aca="false">IF(OR('فعالیت‌ها'!$D17="",'فعالیت‌ها'!$E17="",'فعالیت‌ها'!$E17=0),0,IF(14&lt;'فعالیت‌ها'!$D17,0,IF(14&gt;='فعالیت‌ها'!$F17,1,(14-'فعالیت‌ها'!$D17+1)/'فعالیت‌ها'!$E17)))</f>
        <v>0</v>
      </c>
      <c r="Q17" s="31" t="n">
        <f aca="false">IF(OR('فعالیت‌ها'!$D17="",'فعالیت‌ها'!$E17="",'فعالیت‌ها'!$E17=0),0,IF(15&lt;'فعالیت‌ها'!$D17,0,IF(15&gt;='فعالیت‌ها'!$F17,1,(15-'فعالیت‌ها'!$D17+1)/'فعالیت‌ها'!$E17)))</f>
        <v>0</v>
      </c>
      <c r="R17" s="31" t="n">
        <f aca="false">IF(OR('فعالیت‌ها'!$D17="",'فعالیت‌ها'!$E17="",'فعالیت‌ها'!$E17=0),0,IF(16&lt;'فعالیت‌ها'!$D17,0,IF(16&gt;='فعالیت‌ها'!$F17,1,(16-'فعالیت‌ها'!$D17+1)/'فعالیت‌ها'!$E17)))</f>
        <v>0</v>
      </c>
      <c r="S17" s="31" t="n">
        <f aca="false">IF(OR('فعالیت‌ها'!$D17="",'فعالیت‌ها'!$E17="",'فعالیت‌ها'!$E17=0),0,IF(17&lt;'فعالیت‌ها'!$D17,0,IF(17&gt;='فعالیت‌ها'!$F17,1,(17-'فعالیت‌ها'!$D17+1)/'فعالیت‌ها'!$E17)))</f>
        <v>0</v>
      </c>
      <c r="T17" s="31" t="n">
        <f aca="false">IF(OR('فعالیت‌ها'!$D17="",'فعالیت‌ها'!$E17="",'فعالیت‌ها'!$E17=0),0,IF(18&lt;'فعالیت‌ها'!$D17,0,IF(18&gt;='فعالیت‌ها'!$F17,1,(18-'فعالیت‌ها'!$D17+1)/'فعالیت‌ها'!$E17)))</f>
        <v>0</v>
      </c>
      <c r="U17" s="31" t="n">
        <f aca="false">IF(OR('فعالیت‌ها'!$D17="",'فعالیت‌ها'!$E17="",'فعالیت‌ها'!$E17=0),0,IF(19&lt;'فعالیت‌ها'!$D17,0,IF(19&gt;='فعالیت‌ها'!$F17,1,(19-'فعالیت‌ها'!$D17+1)/'فعالیت‌ها'!$E17)))</f>
        <v>0</v>
      </c>
      <c r="V17" s="31" t="n">
        <f aca="false">IF(OR('فعالیت‌ها'!$D17="",'فعالیت‌ها'!$E17="",'فعالیت‌ها'!$E17=0),0,IF(20&lt;'فعالیت‌ها'!$D17,0,IF(20&gt;='فعالیت‌ها'!$F17,1,(20-'فعالیت‌ها'!$D17+1)/'فعالیت‌ها'!$E17)))</f>
        <v>0</v>
      </c>
      <c r="W17" s="31" t="n">
        <f aca="false">IF(OR('فعالیت‌ها'!$D17="",'فعالیت‌ها'!$E17="",'فعالیت‌ها'!$E17=0),0,IF(21&lt;'فعالیت‌ها'!$D17,0,IF(21&gt;='فعالیت‌ها'!$F17,1,(21-'فعالیت‌ها'!$D17+1)/'فعالیت‌ها'!$E17)))</f>
        <v>0</v>
      </c>
      <c r="X17" s="31" t="n">
        <f aca="false">IF(OR('فعالیت‌ها'!$D17="",'فعالیت‌ها'!$E17="",'فعالیت‌ها'!$E17=0),0,IF(22&lt;'فعالیت‌ها'!$D17,0,IF(22&gt;='فعالیت‌ها'!$F17,1,(22-'فعالیت‌ها'!$D17+1)/'فعالیت‌ها'!$E17)))</f>
        <v>0</v>
      </c>
      <c r="Y17" s="31" t="n">
        <f aca="false">IF(OR('فعالیت‌ها'!$D17="",'فعالیت‌ها'!$E17="",'فعالیت‌ها'!$E17=0),0,IF(23&lt;'فعالیت‌ها'!$D17,0,IF(23&gt;='فعالیت‌ها'!$F17,1,(23-'فعالیت‌ها'!$D17+1)/'فعالیت‌ها'!$E17)))</f>
        <v>0</v>
      </c>
      <c r="Z17" s="31" t="n">
        <f aca="false">IF(OR('فعالیت‌ها'!$D17="",'فعالیت‌ها'!$E17="",'فعالیت‌ها'!$E17=0),0,IF(24&lt;'فعالیت‌ها'!$D17,0,IF(24&gt;='فعالیت‌ها'!$F17,1,(24-'فعالیت‌ها'!$D17+1)/'فعالیت‌ها'!$E17)))</f>
        <v>0</v>
      </c>
      <c r="AA17" s="31" t="n">
        <f aca="false">IF(OR('فعالیت‌ها'!$D17="",'فعالیت‌ها'!$E17="",'فعالیت‌ها'!$E17=0),0,IF(25&lt;'فعالیت‌ها'!$D17,0,IF(25&gt;='فعالیت‌ها'!$F17,1,(25-'فعالیت‌ها'!$D17+1)/'فعالیت‌ها'!$E17)))</f>
        <v>0</v>
      </c>
      <c r="AB17" s="31" t="n">
        <f aca="false">IF(OR('فعالیت‌ها'!$D17="",'فعالیت‌ها'!$E17="",'فعالیت‌ها'!$E17=0),0,IF(26&lt;'فعالیت‌ها'!$D17,0,IF(26&gt;='فعالیت‌ها'!$F17,1,(26-'فعالیت‌ها'!$D17+1)/'فعالیت‌ها'!$E17)))</f>
        <v>0</v>
      </c>
    </row>
    <row r="18" customFormat="false" ht="15" hidden="false" customHeight="false" outlineLevel="0" collapsed="false">
      <c r="A18" s="30" t="str">
        <f aca="false">IF('فعالیت‌ها'!A18="","",'فعالیت‌ها'!A18)</f>
        <v/>
      </c>
      <c r="B18" s="30" t="str">
        <f aca="false">IF('فعالیت‌ها'!B18="","",'فعالیت‌ها'!B18)</f>
        <v/>
      </c>
      <c r="C18" s="31" t="n">
        <f aca="false">IF(OR('فعالیت‌ها'!$D18="",'فعالیت‌ها'!$E18="",'فعالیت‌ها'!$E18=0),0,IF(1&lt;'فعالیت‌ها'!$D18,0,IF(1&gt;='فعالیت‌ها'!$F18,1,(1-'فعالیت‌ها'!$D18+1)/'فعالیت‌ها'!$E18)))</f>
        <v>0</v>
      </c>
      <c r="D18" s="31" t="n">
        <f aca="false">IF(OR('فعالیت‌ها'!$D18="",'فعالیت‌ها'!$E18="",'فعالیت‌ها'!$E18=0),0,IF(2&lt;'فعالیت‌ها'!$D18,0,IF(2&gt;='فعالیت‌ها'!$F18,1,(2-'فعالیت‌ها'!$D18+1)/'فعالیت‌ها'!$E18)))</f>
        <v>0</v>
      </c>
      <c r="E18" s="31" t="n">
        <f aca="false">IF(OR('فعالیت‌ها'!$D18="",'فعالیت‌ها'!$E18="",'فعالیت‌ها'!$E18=0),0,IF(3&lt;'فعالیت‌ها'!$D18,0,IF(3&gt;='فعالیت‌ها'!$F18,1,(3-'فعالیت‌ها'!$D18+1)/'فعالیت‌ها'!$E18)))</f>
        <v>0</v>
      </c>
      <c r="F18" s="31" t="n">
        <f aca="false">IF(OR('فعالیت‌ها'!$D18="",'فعالیت‌ها'!$E18="",'فعالیت‌ها'!$E18=0),0,IF(4&lt;'فعالیت‌ها'!$D18,0,IF(4&gt;='فعالیت‌ها'!$F18,1,(4-'فعالیت‌ها'!$D18+1)/'فعالیت‌ها'!$E18)))</f>
        <v>0</v>
      </c>
      <c r="G18" s="31" t="n">
        <f aca="false">IF(OR('فعالیت‌ها'!$D18="",'فعالیت‌ها'!$E18="",'فعالیت‌ها'!$E18=0),0,IF(5&lt;'فعالیت‌ها'!$D18,0,IF(5&gt;='فعالیت‌ها'!$F18,1,(5-'فعالیت‌ها'!$D18+1)/'فعالیت‌ها'!$E18)))</f>
        <v>0</v>
      </c>
      <c r="H18" s="31" t="n">
        <f aca="false">IF(OR('فعالیت‌ها'!$D18="",'فعالیت‌ها'!$E18="",'فعالیت‌ها'!$E18=0),0,IF(6&lt;'فعالیت‌ها'!$D18,0,IF(6&gt;='فعالیت‌ها'!$F18,1,(6-'فعالیت‌ها'!$D18+1)/'فعالیت‌ها'!$E18)))</f>
        <v>0</v>
      </c>
      <c r="I18" s="31" t="n">
        <f aca="false">IF(OR('فعالیت‌ها'!$D18="",'فعالیت‌ها'!$E18="",'فعالیت‌ها'!$E18=0),0,IF(7&lt;'فعالیت‌ها'!$D18,0,IF(7&gt;='فعالیت‌ها'!$F18,1,(7-'فعالیت‌ها'!$D18+1)/'فعالیت‌ها'!$E18)))</f>
        <v>0</v>
      </c>
      <c r="J18" s="31" t="n">
        <f aca="false">IF(OR('فعالیت‌ها'!$D18="",'فعالیت‌ها'!$E18="",'فعالیت‌ها'!$E18=0),0,IF(8&lt;'فعالیت‌ها'!$D18,0,IF(8&gt;='فعالیت‌ها'!$F18,1,(8-'فعالیت‌ها'!$D18+1)/'فعالیت‌ها'!$E18)))</f>
        <v>0</v>
      </c>
      <c r="K18" s="31" t="n">
        <f aca="false">IF(OR('فعالیت‌ها'!$D18="",'فعالیت‌ها'!$E18="",'فعالیت‌ها'!$E18=0),0,IF(9&lt;'فعالیت‌ها'!$D18,0,IF(9&gt;='فعالیت‌ها'!$F18,1,(9-'فعالیت‌ها'!$D18+1)/'فعالیت‌ها'!$E18)))</f>
        <v>0</v>
      </c>
      <c r="L18" s="31" t="n">
        <f aca="false">IF(OR('فعالیت‌ها'!$D18="",'فعالیت‌ها'!$E18="",'فعالیت‌ها'!$E18=0),0,IF(10&lt;'فعالیت‌ها'!$D18,0,IF(10&gt;='فعالیت‌ها'!$F18,1,(10-'فعالیت‌ها'!$D18+1)/'فعالیت‌ها'!$E18)))</f>
        <v>0</v>
      </c>
      <c r="M18" s="31" t="n">
        <f aca="false">IF(OR('فعالیت‌ها'!$D18="",'فعالیت‌ها'!$E18="",'فعالیت‌ها'!$E18=0),0,IF(11&lt;'فعالیت‌ها'!$D18,0,IF(11&gt;='فعالیت‌ها'!$F18,1,(11-'فعالیت‌ها'!$D18+1)/'فعالیت‌ها'!$E18)))</f>
        <v>0</v>
      </c>
      <c r="N18" s="31" t="n">
        <f aca="false">IF(OR('فعالیت‌ها'!$D18="",'فعالیت‌ها'!$E18="",'فعالیت‌ها'!$E18=0),0,IF(12&lt;'فعالیت‌ها'!$D18,0,IF(12&gt;='فعالیت‌ها'!$F18,1,(12-'فعالیت‌ها'!$D18+1)/'فعالیت‌ها'!$E18)))</f>
        <v>0</v>
      </c>
      <c r="O18" s="31" t="n">
        <f aca="false">IF(OR('فعالیت‌ها'!$D18="",'فعالیت‌ها'!$E18="",'فعالیت‌ها'!$E18=0),0,IF(13&lt;'فعالیت‌ها'!$D18,0,IF(13&gt;='فعالیت‌ها'!$F18,1,(13-'فعالیت‌ها'!$D18+1)/'فعالیت‌ها'!$E18)))</f>
        <v>0</v>
      </c>
      <c r="P18" s="31" t="n">
        <f aca="false">IF(OR('فعالیت‌ها'!$D18="",'فعالیت‌ها'!$E18="",'فعالیت‌ها'!$E18=0),0,IF(14&lt;'فعالیت‌ها'!$D18,0,IF(14&gt;='فعالیت‌ها'!$F18,1,(14-'فعالیت‌ها'!$D18+1)/'فعالیت‌ها'!$E18)))</f>
        <v>0</v>
      </c>
      <c r="Q18" s="31" t="n">
        <f aca="false">IF(OR('فعالیت‌ها'!$D18="",'فعالیت‌ها'!$E18="",'فعالیت‌ها'!$E18=0),0,IF(15&lt;'فعالیت‌ها'!$D18,0,IF(15&gt;='فعالیت‌ها'!$F18,1,(15-'فعالیت‌ها'!$D18+1)/'فعالیت‌ها'!$E18)))</f>
        <v>0</v>
      </c>
      <c r="R18" s="31" t="n">
        <f aca="false">IF(OR('فعالیت‌ها'!$D18="",'فعالیت‌ها'!$E18="",'فعالیت‌ها'!$E18=0),0,IF(16&lt;'فعالیت‌ها'!$D18,0,IF(16&gt;='فعالیت‌ها'!$F18,1,(16-'فعالیت‌ها'!$D18+1)/'فعالیت‌ها'!$E18)))</f>
        <v>0</v>
      </c>
      <c r="S18" s="31" t="n">
        <f aca="false">IF(OR('فعالیت‌ها'!$D18="",'فعالیت‌ها'!$E18="",'فعالیت‌ها'!$E18=0),0,IF(17&lt;'فعالیت‌ها'!$D18,0,IF(17&gt;='فعالیت‌ها'!$F18,1,(17-'فعالیت‌ها'!$D18+1)/'فعالیت‌ها'!$E18)))</f>
        <v>0</v>
      </c>
      <c r="T18" s="31" t="n">
        <f aca="false">IF(OR('فعالیت‌ها'!$D18="",'فعالیت‌ها'!$E18="",'فعالیت‌ها'!$E18=0),0,IF(18&lt;'فعالیت‌ها'!$D18,0,IF(18&gt;='فعالیت‌ها'!$F18,1,(18-'فعالیت‌ها'!$D18+1)/'فعالیت‌ها'!$E18)))</f>
        <v>0</v>
      </c>
      <c r="U18" s="31" t="n">
        <f aca="false">IF(OR('فعالیت‌ها'!$D18="",'فعالیت‌ها'!$E18="",'فعالیت‌ها'!$E18=0),0,IF(19&lt;'فعالیت‌ها'!$D18,0,IF(19&gt;='فعالیت‌ها'!$F18,1,(19-'فعالیت‌ها'!$D18+1)/'فعالیت‌ها'!$E18)))</f>
        <v>0</v>
      </c>
      <c r="V18" s="31" t="n">
        <f aca="false">IF(OR('فعالیت‌ها'!$D18="",'فعالیت‌ها'!$E18="",'فعالیت‌ها'!$E18=0),0,IF(20&lt;'فعالیت‌ها'!$D18,0,IF(20&gt;='فعالیت‌ها'!$F18,1,(20-'فعالیت‌ها'!$D18+1)/'فعالیت‌ها'!$E18)))</f>
        <v>0</v>
      </c>
      <c r="W18" s="31" t="n">
        <f aca="false">IF(OR('فعالیت‌ها'!$D18="",'فعالیت‌ها'!$E18="",'فعالیت‌ها'!$E18=0),0,IF(21&lt;'فعالیت‌ها'!$D18,0,IF(21&gt;='فعالیت‌ها'!$F18,1,(21-'فعالیت‌ها'!$D18+1)/'فعالیت‌ها'!$E18)))</f>
        <v>0</v>
      </c>
      <c r="X18" s="31" t="n">
        <f aca="false">IF(OR('فعالیت‌ها'!$D18="",'فعالیت‌ها'!$E18="",'فعالیت‌ها'!$E18=0),0,IF(22&lt;'فعالیت‌ها'!$D18,0,IF(22&gt;='فعالیت‌ها'!$F18,1,(22-'فعالیت‌ها'!$D18+1)/'فعالیت‌ها'!$E18)))</f>
        <v>0</v>
      </c>
      <c r="Y18" s="31" t="n">
        <f aca="false">IF(OR('فعالیت‌ها'!$D18="",'فعالیت‌ها'!$E18="",'فعالیت‌ها'!$E18=0),0,IF(23&lt;'فعالیت‌ها'!$D18,0,IF(23&gt;='فعالیت‌ها'!$F18,1,(23-'فعالیت‌ها'!$D18+1)/'فعالیت‌ها'!$E18)))</f>
        <v>0</v>
      </c>
      <c r="Z18" s="31" t="n">
        <f aca="false">IF(OR('فعالیت‌ها'!$D18="",'فعالیت‌ها'!$E18="",'فعالیت‌ها'!$E18=0),0,IF(24&lt;'فعالیت‌ها'!$D18,0,IF(24&gt;='فعالیت‌ها'!$F18,1,(24-'فعالیت‌ها'!$D18+1)/'فعالیت‌ها'!$E18)))</f>
        <v>0</v>
      </c>
      <c r="AA18" s="31" t="n">
        <f aca="false">IF(OR('فعالیت‌ها'!$D18="",'فعالیت‌ها'!$E18="",'فعالیت‌ها'!$E18=0),0,IF(25&lt;'فعالیت‌ها'!$D18,0,IF(25&gt;='فعالیت‌ها'!$F18,1,(25-'فعالیت‌ها'!$D18+1)/'فعالیت‌ها'!$E18)))</f>
        <v>0</v>
      </c>
      <c r="AB18" s="31" t="n">
        <f aca="false">IF(OR('فعالیت‌ها'!$D18="",'فعالیت‌ها'!$E18="",'فعالیت‌ها'!$E18=0),0,IF(26&lt;'فعالیت‌ها'!$D18,0,IF(26&gt;='فعالیت‌ها'!$F18,1,(26-'فعالیت‌ها'!$D18+1)/'فعالیت‌ها'!$E18)))</f>
        <v>0</v>
      </c>
    </row>
    <row r="19" customFormat="false" ht="15" hidden="false" customHeight="false" outlineLevel="0" collapsed="false">
      <c r="A19" s="30" t="str">
        <f aca="false">IF('فعالیت‌ها'!A19="","",'فعالیت‌ها'!A19)</f>
        <v/>
      </c>
      <c r="B19" s="30" t="str">
        <f aca="false">IF('فعالیت‌ها'!B19="","",'فعالیت‌ها'!B19)</f>
        <v/>
      </c>
      <c r="C19" s="31" t="n">
        <f aca="false">IF(OR('فعالیت‌ها'!$D19="",'فعالیت‌ها'!$E19="",'فعالیت‌ها'!$E19=0),0,IF(1&lt;'فعالیت‌ها'!$D19,0,IF(1&gt;='فعالیت‌ها'!$F19,1,(1-'فعالیت‌ها'!$D19+1)/'فعالیت‌ها'!$E19)))</f>
        <v>0</v>
      </c>
      <c r="D19" s="31" t="n">
        <f aca="false">IF(OR('فعالیت‌ها'!$D19="",'فعالیت‌ها'!$E19="",'فعالیت‌ها'!$E19=0),0,IF(2&lt;'فعالیت‌ها'!$D19,0,IF(2&gt;='فعالیت‌ها'!$F19,1,(2-'فعالیت‌ها'!$D19+1)/'فعالیت‌ها'!$E19)))</f>
        <v>0</v>
      </c>
      <c r="E19" s="31" t="n">
        <f aca="false">IF(OR('فعالیت‌ها'!$D19="",'فعالیت‌ها'!$E19="",'فعالیت‌ها'!$E19=0),0,IF(3&lt;'فعالیت‌ها'!$D19,0,IF(3&gt;='فعالیت‌ها'!$F19,1,(3-'فعالیت‌ها'!$D19+1)/'فعالیت‌ها'!$E19)))</f>
        <v>0</v>
      </c>
      <c r="F19" s="31" t="n">
        <f aca="false">IF(OR('فعالیت‌ها'!$D19="",'فعالیت‌ها'!$E19="",'فعالیت‌ها'!$E19=0),0,IF(4&lt;'فعالیت‌ها'!$D19,0,IF(4&gt;='فعالیت‌ها'!$F19,1,(4-'فعالیت‌ها'!$D19+1)/'فعالیت‌ها'!$E19)))</f>
        <v>0</v>
      </c>
      <c r="G19" s="31" t="n">
        <f aca="false">IF(OR('فعالیت‌ها'!$D19="",'فعالیت‌ها'!$E19="",'فعالیت‌ها'!$E19=0),0,IF(5&lt;'فعالیت‌ها'!$D19,0,IF(5&gt;='فعالیت‌ها'!$F19,1,(5-'فعالیت‌ها'!$D19+1)/'فعالیت‌ها'!$E19)))</f>
        <v>0</v>
      </c>
      <c r="H19" s="31" t="n">
        <f aca="false">IF(OR('فعالیت‌ها'!$D19="",'فعالیت‌ها'!$E19="",'فعالیت‌ها'!$E19=0),0,IF(6&lt;'فعالیت‌ها'!$D19,0,IF(6&gt;='فعالیت‌ها'!$F19,1,(6-'فعالیت‌ها'!$D19+1)/'فعالیت‌ها'!$E19)))</f>
        <v>0</v>
      </c>
      <c r="I19" s="31" t="n">
        <f aca="false">IF(OR('فعالیت‌ها'!$D19="",'فعالیت‌ها'!$E19="",'فعالیت‌ها'!$E19=0),0,IF(7&lt;'فعالیت‌ها'!$D19,0,IF(7&gt;='فعالیت‌ها'!$F19,1,(7-'فعالیت‌ها'!$D19+1)/'فعالیت‌ها'!$E19)))</f>
        <v>0</v>
      </c>
      <c r="J19" s="31" t="n">
        <f aca="false">IF(OR('فعالیت‌ها'!$D19="",'فعالیت‌ها'!$E19="",'فعالیت‌ها'!$E19=0),0,IF(8&lt;'فعالیت‌ها'!$D19,0,IF(8&gt;='فعالیت‌ها'!$F19,1,(8-'فعالیت‌ها'!$D19+1)/'فعالیت‌ها'!$E19)))</f>
        <v>0</v>
      </c>
      <c r="K19" s="31" t="n">
        <f aca="false">IF(OR('فعالیت‌ها'!$D19="",'فعالیت‌ها'!$E19="",'فعالیت‌ها'!$E19=0),0,IF(9&lt;'فعالیت‌ها'!$D19,0,IF(9&gt;='فعالیت‌ها'!$F19,1,(9-'فعالیت‌ها'!$D19+1)/'فعالیت‌ها'!$E19)))</f>
        <v>0</v>
      </c>
      <c r="L19" s="31" t="n">
        <f aca="false">IF(OR('فعالیت‌ها'!$D19="",'فعالیت‌ها'!$E19="",'فعالیت‌ها'!$E19=0),0,IF(10&lt;'فعالیت‌ها'!$D19,0,IF(10&gt;='فعالیت‌ها'!$F19,1,(10-'فعالیت‌ها'!$D19+1)/'فعالیت‌ها'!$E19)))</f>
        <v>0</v>
      </c>
      <c r="M19" s="31" t="n">
        <f aca="false">IF(OR('فعالیت‌ها'!$D19="",'فعالیت‌ها'!$E19="",'فعالیت‌ها'!$E19=0),0,IF(11&lt;'فعالیت‌ها'!$D19,0,IF(11&gt;='فعالیت‌ها'!$F19,1,(11-'فعالیت‌ها'!$D19+1)/'فعالیت‌ها'!$E19)))</f>
        <v>0</v>
      </c>
      <c r="N19" s="31" t="n">
        <f aca="false">IF(OR('فعالیت‌ها'!$D19="",'فعالیت‌ها'!$E19="",'فعالیت‌ها'!$E19=0),0,IF(12&lt;'فعالیت‌ها'!$D19,0,IF(12&gt;='فعالیت‌ها'!$F19,1,(12-'فعالیت‌ها'!$D19+1)/'فعالیت‌ها'!$E19)))</f>
        <v>0</v>
      </c>
      <c r="O19" s="31" t="n">
        <f aca="false">IF(OR('فعالیت‌ها'!$D19="",'فعالیت‌ها'!$E19="",'فعالیت‌ها'!$E19=0),0,IF(13&lt;'فعالیت‌ها'!$D19,0,IF(13&gt;='فعالیت‌ها'!$F19,1,(13-'فعالیت‌ها'!$D19+1)/'فعالیت‌ها'!$E19)))</f>
        <v>0</v>
      </c>
      <c r="P19" s="31" t="n">
        <f aca="false">IF(OR('فعالیت‌ها'!$D19="",'فعالیت‌ها'!$E19="",'فعالیت‌ها'!$E19=0),0,IF(14&lt;'فعالیت‌ها'!$D19,0,IF(14&gt;='فعالیت‌ها'!$F19,1,(14-'فعالیت‌ها'!$D19+1)/'فعالیت‌ها'!$E19)))</f>
        <v>0</v>
      </c>
      <c r="Q19" s="31" t="n">
        <f aca="false">IF(OR('فعالیت‌ها'!$D19="",'فعالیت‌ها'!$E19="",'فعالیت‌ها'!$E19=0),0,IF(15&lt;'فعالیت‌ها'!$D19,0,IF(15&gt;='فعالیت‌ها'!$F19,1,(15-'فعالیت‌ها'!$D19+1)/'فعالیت‌ها'!$E19)))</f>
        <v>0</v>
      </c>
      <c r="R19" s="31" t="n">
        <f aca="false">IF(OR('فعالیت‌ها'!$D19="",'فعالیت‌ها'!$E19="",'فعالیت‌ها'!$E19=0),0,IF(16&lt;'فعالیت‌ها'!$D19,0,IF(16&gt;='فعالیت‌ها'!$F19,1,(16-'فعالیت‌ها'!$D19+1)/'فعالیت‌ها'!$E19)))</f>
        <v>0</v>
      </c>
      <c r="S19" s="31" t="n">
        <f aca="false">IF(OR('فعالیت‌ها'!$D19="",'فعالیت‌ها'!$E19="",'فعالیت‌ها'!$E19=0),0,IF(17&lt;'فعالیت‌ها'!$D19,0,IF(17&gt;='فعالیت‌ها'!$F19,1,(17-'فعالیت‌ها'!$D19+1)/'فعالیت‌ها'!$E19)))</f>
        <v>0</v>
      </c>
      <c r="T19" s="31" t="n">
        <f aca="false">IF(OR('فعالیت‌ها'!$D19="",'فعالیت‌ها'!$E19="",'فعالیت‌ها'!$E19=0),0,IF(18&lt;'فعالیت‌ها'!$D19,0,IF(18&gt;='فعالیت‌ها'!$F19,1,(18-'فعالیت‌ها'!$D19+1)/'فعالیت‌ها'!$E19)))</f>
        <v>0</v>
      </c>
      <c r="U19" s="31" t="n">
        <f aca="false">IF(OR('فعالیت‌ها'!$D19="",'فعالیت‌ها'!$E19="",'فعالیت‌ها'!$E19=0),0,IF(19&lt;'فعالیت‌ها'!$D19,0,IF(19&gt;='فعالیت‌ها'!$F19,1,(19-'فعالیت‌ها'!$D19+1)/'فعالیت‌ها'!$E19)))</f>
        <v>0</v>
      </c>
      <c r="V19" s="31" t="n">
        <f aca="false">IF(OR('فعالیت‌ها'!$D19="",'فعالیت‌ها'!$E19="",'فعالیت‌ها'!$E19=0),0,IF(20&lt;'فعالیت‌ها'!$D19,0,IF(20&gt;='فعالیت‌ها'!$F19,1,(20-'فعالیت‌ها'!$D19+1)/'فعالیت‌ها'!$E19)))</f>
        <v>0</v>
      </c>
      <c r="W19" s="31" t="n">
        <f aca="false">IF(OR('فعالیت‌ها'!$D19="",'فعالیت‌ها'!$E19="",'فعالیت‌ها'!$E19=0),0,IF(21&lt;'فعالیت‌ها'!$D19,0,IF(21&gt;='فعالیت‌ها'!$F19,1,(21-'فعالیت‌ها'!$D19+1)/'فعالیت‌ها'!$E19)))</f>
        <v>0</v>
      </c>
      <c r="X19" s="31" t="n">
        <f aca="false">IF(OR('فعالیت‌ها'!$D19="",'فعالیت‌ها'!$E19="",'فعالیت‌ها'!$E19=0),0,IF(22&lt;'فعالیت‌ها'!$D19,0,IF(22&gt;='فعالیت‌ها'!$F19,1,(22-'فعالیت‌ها'!$D19+1)/'فعالیت‌ها'!$E19)))</f>
        <v>0</v>
      </c>
      <c r="Y19" s="31" t="n">
        <f aca="false">IF(OR('فعالیت‌ها'!$D19="",'فعالیت‌ها'!$E19="",'فعالیت‌ها'!$E19=0),0,IF(23&lt;'فعالیت‌ها'!$D19,0,IF(23&gt;='فعالیت‌ها'!$F19,1,(23-'فعالیت‌ها'!$D19+1)/'فعالیت‌ها'!$E19)))</f>
        <v>0</v>
      </c>
      <c r="Z19" s="31" t="n">
        <f aca="false">IF(OR('فعالیت‌ها'!$D19="",'فعالیت‌ها'!$E19="",'فعالیت‌ها'!$E19=0),0,IF(24&lt;'فعالیت‌ها'!$D19,0,IF(24&gt;='فعالیت‌ها'!$F19,1,(24-'فعالیت‌ها'!$D19+1)/'فعالیت‌ها'!$E19)))</f>
        <v>0</v>
      </c>
      <c r="AA19" s="31" t="n">
        <f aca="false">IF(OR('فعالیت‌ها'!$D19="",'فعالیت‌ها'!$E19="",'فعالیت‌ها'!$E19=0),0,IF(25&lt;'فعالیت‌ها'!$D19,0,IF(25&gt;='فعالیت‌ها'!$F19,1,(25-'فعالیت‌ها'!$D19+1)/'فعالیت‌ها'!$E19)))</f>
        <v>0</v>
      </c>
      <c r="AB19" s="31" t="n">
        <f aca="false">IF(OR('فعالیت‌ها'!$D19="",'فعالیت‌ها'!$E19="",'فعالیت‌ها'!$E19=0),0,IF(26&lt;'فعالیت‌ها'!$D19,0,IF(26&gt;='فعالیت‌ها'!$F19,1,(26-'فعالیت‌ها'!$D19+1)/'فعالیت‌ها'!$E19)))</f>
        <v>0</v>
      </c>
    </row>
    <row r="20" customFormat="false" ht="15" hidden="false" customHeight="false" outlineLevel="0" collapsed="false">
      <c r="A20" s="30" t="str">
        <f aca="false">IF('فعالیت‌ها'!A20="","",'فعالیت‌ها'!A20)</f>
        <v/>
      </c>
      <c r="B20" s="30" t="str">
        <f aca="false">IF('فعالیت‌ها'!B20="","",'فعالیت‌ها'!B20)</f>
        <v/>
      </c>
      <c r="C20" s="31" t="n">
        <f aca="false">IF(OR('فعالیت‌ها'!$D20="",'فعالیت‌ها'!$E20="",'فعالیت‌ها'!$E20=0),0,IF(1&lt;'فعالیت‌ها'!$D20,0,IF(1&gt;='فعالیت‌ها'!$F20,1,(1-'فعالیت‌ها'!$D20+1)/'فعالیت‌ها'!$E20)))</f>
        <v>0</v>
      </c>
      <c r="D20" s="31" t="n">
        <f aca="false">IF(OR('فعالیت‌ها'!$D20="",'فعالیت‌ها'!$E20="",'فعالیت‌ها'!$E20=0),0,IF(2&lt;'فعالیت‌ها'!$D20,0,IF(2&gt;='فعالیت‌ها'!$F20,1,(2-'فعالیت‌ها'!$D20+1)/'فعالیت‌ها'!$E20)))</f>
        <v>0</v>
      </c>
      <c r="E20" s="31" t="n">
        <f aca="false">IF(OR('فعالیت‌ها'!$D20="",'فعالیت‌ها'!$E20="",'فعالیت‌ها'!$E20=0),0,IF(3&lt;'فعالیت‌ها'!$D20,0,IF(3&gt;='فعالیت‌ها'!$F20,1,(3-'فعالیت‌ها'!$D20+1)/'فعالیت‌ها'!$E20)))</f>
        <v>0</v>
      </c>
      <c r="F20" s="31" t="n">
        <f aca="false">IF(OR('فعالیت‌ها'!$D20="",'فعالیت‌ها'!$E20="",'فعالیت‌ها'!$E20=0),0,IF(4&lt;'فعالیت‌ها'!$D20,0,IF(4&gt;='فعالیت‌ها'!$F20,1,(4-'فعالیت‌ها'!$D20+1)/'فعالیت‌ها'!$E20)))</f>
        <v>0</v>
      </c>
      <c r="G20" s="31" t="n">
        <f aca="false">IF(OR('فعالیت‌ها'!$D20="",'فعالیت‌ها'!$E20="",'فعالیت‌ها'!$E20=0),0,IF(5&lt;'فعالیت‌ها'!$D20,0,IF(5&gt;='فعالیت‌ها'!$F20,1,(5-'فعالیت‌ها'!$D20+1)/'فعالیت‌ها'!$E20)))</f>
        <v>0</v>
      </c>
      <c r="H20" s="31" t="n">
        <f aca="false">IF(OR('فعالیت‌ها'!$D20="",'فعالیت‌ها'!$E20="",'فعالیت‌ها'!$E20=0),0,IF(6&lt;'فعالیت‌ها'!$D20,0,IF(6&gt;='فعالیت‌ها'!$F20,1,(6-'فعالیت‌ها'!$D20+1)/'فعالیت‌ها'!$E20)))</f>
        <v>0</v>
      </c>
      <c r="I20" s="31" t="n">
        <f aca="false">IF(OR('فعالیت‌ها'!$D20="",'فعالیت‌ها'!$E20="",'فعالیت‌ها'!$E20=0),0,IF(7&lt;'فعالیت‌ها'!$D20,0,IF(7&gt;='فعالیت‌ها'!$F20,1,(7-'فعالیت‌ها'!$D20+1)/'فعالیت‌ها'!$E20)))</f>
        <v>0</v>
      </c>
      <c r="J20" s="31" t="n">
        <f aca="false">IF(OR('فعالیت‌ها'!$D20="",'فعالیت‌ها'!$E20="",'فعالیت‌ها'!$E20=0),0,IF(8&lt;'فعالیت‌ها'!$D20,0,IF(8&gt;='فعالیت‌ها'!$F20,1,(8-'فعالیت‌ها'!$D20+1)/'فعالیت‌ها'!$E20)))</f>
        <v>0</v>
      </c>
      <c r="K20" s="31" t="n">
        <f aca="false">IF(OR('فعالیت‌ها'!$D20="",'فعالیت‌ها'!$E20="",'فعالیت‌ها'!$E20=0),0,IF(9&lt;'فعالیت‌ها'!$D20,0,IF(9&gt;='فعالیت‌ها'!$F20,1,(9-'فعالیت‌ها'!$D20+1)/'فعالیت‌ها'!$E20)))</f>
        <v>0</v>
      </c>
      <c r="L20" s="31" t="n">
        <f aca="false">IF(OR('فعالیت‌ها'!$D20="",'فعالیت‌ها'!$E20="",'فعالیت‌ها'!$E20=0),0,IF(10&lt;'فعالیت‌ها'!$D20,0,IF(10&gt;='فعالیت‌ها'!$F20,1,(10-'فعالیت‌ها'!$D20+1)/'فعالیت‌ها'!$E20)))</f>
        <v>0</v>
      </c>
      <c r="M20" s="31" t="n">
        <f aca="false">IF(OR('فعالیت‌ها'!$D20="",'فعالیت‌ها'!$E20="",'فعالیت‌ها'!$E20=0),0,IF(11&lt;'فعالیت‌ها'!$D20,0,IF(11&gt;='فعالیت‌ها'!$F20,1,(11-'فعالیت‌ها'!$D20+1)/'فعالیت‌ها'!$E20)))</f>
        <v>0</v>
      </c>
      <c r="N20" s="31" t="n">
        <f aca="false">IF(OR('فعالیت‌ها'!$D20="",'فعالیت‌ها'!$E20="",'فعالیت‌ها'!$E20=0),0,IF(12&lt;'فعالیت‌ها'!$D20,0,IF(12&gt;='فعالیت‌ها'!$F20,1,(12-'فعالیت‌ها'!$D20+1)/'فعالیت‌ها'!$E20)))</f>
        <v>0</v>
      </c>
      <c r="O20" s="31" t="n">
        <f aca="false">IF(OR('فعالیت‌ها'!$D20="",'فعالیت‌ها'!$E20="",'فعالیت‌ها'!$E20=0),0,IF(13&lt;'فعالیت‌ها'!$D20,0,IF(13&gt;='فعالیت‌ها'!$F20,1,(13-'فعالیت‌ها'!$D20+1)/'فعالیت‌ها'!$E20)))</f>
        <v>0</v>
      </c>
      <c r="P20" s="31" t="n">
        <f aca="false">IF(OR('فعالیت‌ها'!$D20="",'فعالیت‌ها'!$E20="",'فعالیت‌ها'!$E20=0),0,IF(14&lt;'فعالیت‌ها'!$D20,0,IF(14&gt;='فعالیت‌ها'!$F20,1,(14-'فعالیت‌ها'!$D20+1)/'فعالیت‌ها'!$E20)))</f>
        <v>0</v>
      </c>
      <c r="Q20" s="31" t="n">
        <f aca="false">IF(OR('فعالیت‌ها'!$D20="",'فعالیت‌ها'!$E20="",'فعالیت‌ها'!$E20=0),0,IF(15&lt;'فعالیت‌ها'!$D20,0,IF(15&gt;='فعالیت‌ها'!$F20,1,(15-'فعالیت‌ها'!$D20+1)/'فعالیت‌ها'!$E20)))</f>
        <v>0</v>
      </c>
      <c r="R20" s="31" t="n">
        <f aca="false">IF(OR('فعالیت‌ها'!$D20="",'فعالیت‌ها'!$E20="",'فعالیت‌ها'!$E20=0),0,IF(16&lt;'فعالیت‌ها'!$D20,0,IF(16&gt;='فعالیت‌ها'!$F20,1,(16-'فعالیت‌ها'!$D20+1)/'فعالیت‌ها'!$E20)))</f>
        <v>0</v>
      </c>
      <c r="S20" s="31" t="n">
        <f aca="false">IF(OR('فعالیت‌ها'!$D20="",'فعالیت‌ها'!$E20="",'فعالیت‌ها'!$E20=0),0,IF(17&lt;'فعالیت‌ها'!$D20,0,IF(17&gt;='فعالیت‌ها'!$F20,1,(17-'فعالیت‌ها'!$D20+1)/'فعالیت‌ها'!$E20)))</f>
        <v>0</v>
      </c>
      <c r="T20" s="31" t="n">
        <f aca="false">IF(OR('فعالیت‌ها'!$D20="",'فعالیت‌ها'!$E20="",'فعالیت‌ها'!$E20=0),0,IF(18&lt;'فعالیت‌ها'!$D20,0,IF(18&gt;='فعالیت‌ها'!$F20,1,(18-'فعالیت‌ها'!$D20+1)/'فعالیت‌ها'!$E20)))</f>
        <v>0</v>
      </c>
      <c r="U20" s="31" t="n">
        <f aca="false">IF(OR('فعالیت‌ها'!$D20="",'فعالیت‌ها'!$E20="",'فعالیت‌ها'!$E20=0),0,IF(19&lt;'فعالیت‌ها'!$D20,0,IF(19&gt;='فعالیت‌ها'!$F20,1,(19-'فعالیت‌ها'!$D20+1)/'فعالیت‌ها'!$E20)))</f>
        <v>0</v>
      </c>
      <c r="V20" s="31" t="n">
        <f aca="false">IF(OR('فعالیت‌ها'!$D20="",'فعالیت‌ها'!$E20="",'فعالیت‌ها'!$E20=0),0,IF(20&lt;'فعالیت‌ها'!$D20,0,IF(20&gt;='فعالیت‌ها'!$F20,1,(20-'فعالیت‌ها'!$D20+1)/'فعالیت‌ها'!$E20)))</f>
        <v>0</v>
      </c>
      <c r="W20" s="31" t="n">
        <f aca="false">IF(OR('فعالیت‌ها'!$D20="",'فعالیت‌ها'!$E20="",'فعالیت‌ها'!$E20=0),0,IF(21&lt;'فعالیت‌ها'!$D20,0,IF(21&gt;='فعالیت‌ها'!$F20,1,(21-'فعالیت‌ها'!$D20+1)/'فعالیت‌ها'!$E20)))</f>
        <v>0</v>
      </c>
      <c r="X20" s="31" t="n">
        <f aca="false">IF(OR('فعالیت‌ها'!$D20="",'فعالیت‌ها'!$E20="",'فعالیت‌ها'!$E20=0),0,IF(22&lt;'فعالیت‌ها'!$D20,0,IF(22&gt;='فعالیت‌ها'!$F20,1,(22-'فعالیت‌ها'!$D20+1)/'فعالیت‌ها'!$E20)))</f>
        <v>0</v>
      </c>
      <c r="Y20" s="31" t="n">
        <f aca="false">IF(OR('فعالیت‌ها'!$D20="",'فعالیت‌ها'!$E20="",'فعالیت‌ها'!$E20=0),0,IF(23&lt;'فعالیت‌ها'!$D20,0,IF(23&gt;='فعالیت‌ها'!$F20,1,(23-'فعالیت‌ها'!$D20+1)/'فعالیت‌ها'!$E20)))</f>
        <v>0</v>
      </c>
      <c r="Z20" s="31" t="n">
        <f aca="false">IF(OR('فعالیت‌ها'!$D20="",'فعالیت‌ها'!$E20="",'فعالیت‌ها'!$E20=0),0,IF(24&lt;'فعالیت‌ها'!$D20,0,IF(24&gt;='فعالیت‌ها'!$F20,1,(24-'فعالیت‌ها'!$D20+1)/'فعالیت‌ها'!$E20)))</f>
        <v>0</v>
      </c>
      <c r="AA20" s="31" t="n">
        <f aca="false">IF(OR('فعالیت‌ها'!$D20="",'فعالیت‌ها'!$E20="",'فعالیت‌ها'!$E20=0),0,IF(25&lt;'فعالیت‌ها'!$D20,0,IF(25&gt;='فعالیت‌ها'!$F20,1,(25-'فعالیت‌ها'!$D20+1)/'فعالیت‌ها'!$E20)))</f>
        <v>0</v>
      </c>
      <c r="AB20" s="31" t="n">
        <f aca="false">IF(OR('فعالیت‌ها'!$D20="",'فعالیت‌ها'!$E20="",'فعالیت‌ها'!$E20=0),0,IF(26&lt;'فعالیت‌ها'!$D20,0,IF(26&gt;='فعالیت‌ها'!$F20,1,(26-'فعالیت‌ها'!$D20+1)/'فعالیت‌ها'!$E20)))</f>
        <v>0</v>
      </c>
    </row>
  </sheetData>
  <mergeCells count="2">
    <mergeCell ref="A1:AB1"/>
    <mergeCell ref="A2:A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B20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6"/>
  </cols>
  <sheetData>
    <row r="1" customFormat="false" ht="30" hidden="false" customHeight="true" outlineLevel="0" collapsed="false">
      <c r="A1" s="1" t="s">
        <v>92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customFormat="false" ht="15" hidden="false" customHeight="true" outlineLevel="0" collapsed="false">
      <c r="A2" s="2" t="s">
        <v>93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5" customFormat="false" ht="31.5" hidden="false" customHeight="true" outlineLevel="0" collapsed="false">
      <c r="A5" s="15" t="s">
        <v>39</v>
      </c>
      <c r="B5" s="15" t="s">
        <v>40</v>
      </c>
      <c r="C5" s="15" t="s">
        <v>66</v>
      </c>
      <c r="D5" s="15" t="s">
        <v>67</v>
      </c>
      <c r="E5" s="15" t="s">
        <v>68</v>
      </c>
      <c r="F5" s="15" t="s">
        <v>69</v>
      </c>
      <c r="G5" s="15" t="s">
        <v>70</v>
      </c>
      <c r="H5" s="15" t="s">
        <v>71</v>
      </c>
      <c r="I5" s="15" t="s">
        <v>72</v>
      </c>
      <c r="J5" s="15" t="s">
        <v>73</v>
      </c>
      <c r="K5" s="15" t="s">
        <v>74</v>
      </c>
      <c r="L5" s="15" t="s">
        <v>75</v>
      </c>
      <c r="M5" s="15" t="s">
        <v>76</v>
      </c>
      <c r="N5" s="15" t="s">
        <v>77</v>
      </c>
      <c r="O5" s="15" t="s">
        <v>78</v>
      </c>
      <c r="P5" s="15" t="s">
        <v>79</v>
      </c>
      <c r="Q5" s="15" t="s">
        <v>80</v>
      </c>
      <c r="R5" s="15" t="s">
        <v>81</v>
      </c>
      <c r="S5" s="15" t="s">
        <v>82</v>
      </c>
      <c r="T5" s="15" t="s">
        <v>83</v>
      </c>
      <c r="U5" s="15" t="s">
        <v>84</v>
      </c>
      <c r="V5" s="15" t="s">
        <v>85</v>
      </c>
      <c r="W5" s="15" t="s">
        <v>86</v>
      </c>
      <c r="X5" s="15" t="s">
        <v>87</v>
      </c>
      <c r="Y5" s="15" t="s">
        <v>88</v>
      </c>
      <c r="Z5" s="15" t="s">
        <v>89</v>
      </c>
      <c r="AA5" s="15" t="s">
        <v>90</v>
      </c>
      <c r="AB5" s="15" t="s">
        <v>91</v>
      </c>
    </row>
    <row r="6" customFormat="false" ht="15" hidden="false" customHeight="false" outlineLevel="0" collapsed="false">
      <c r="A6" s="30" t="str">
        <f aca="false">IF('فعالیت‌ها'!A6="","",'فعالیت‌ها'!A6)</f>
        <v>A1</v>
      </c>
      <c r="B6" s="30" t="str">
        <f aca="false">IF('فعالیت‌ها'!B6="","",'فعالیت‌ها'!B6)</f>
        <v>طراحی و مستندات</v>
      </c>
      <c r="C6" s="24" t="n">
        <v>0.25</v>
      </c>
      <c r="D6" s="24" t="n">
        <v>0.5</v>
      </c>
      <c r="E6" s="24" t="n">
        <v>0.75</v>
      </c>
      <c r="F6" s="24" t="n">
        <v>1</v>
      </c>
      <c r="G6" s="24" t="n">
        <v>1</v>
      </c>
      <c r="H6" s="24" t="n">
        <v>1</v>
      </c>
      <c r="I6" s="24" t="n">
        <v>1</v>
      </c>
      <c r="J6" s="24" t="n">
        <v>1</v>
      </c>
      <c r="K6" s="24" t="n">
        <v>1</v>
      </c>
      <c r="L6" s="24" t="n">
        <v>1</v>
      </c>
      <c r="M6" s="24" t="n">
        <v>1</v>
      </c>
      <c r="N6" s="24" t="n">
        <v>1</v>
      </c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</row>
    <row r="7" customFormat="false" ht="15" hidden="false" customHeight="false" outlineLevel="0" collapsed="false">
      <c r="A7" s="30" t="str">
        <f aca="false">IF('فعالیت‌ها'!A7="","",'فعالیت‌ها'!A7)</f>
        <v>A2</v>
      </c>
      <c r="B7" s="30" t="str">
        <f aca="false">IF('فعالیت‌ها'!B7="","",'فعالیت‌ها'!B7)</f>
        <v>مجوزها و قراردادها</v>
      </c>
      <c r="C7" s="24"/>
      <c r="D7" s="24" t="n">
        <v>0.25</v>
      </c>
      <c r="E7" s="24" t="n">
        <v>0.5</v>
      </c>
      <c r="F7" s="24" t="n">
        <v>0.75</v>
      </c>
      <c r="G7" s="24" t="n">
        <v>0.95</v>
      </c>
      <c r="H7" s="24" t="n">
        <v>0.95</v>
      </c>
      <c r="I7" s="24" t="n">
        <v>0.95</v>
      </c>
      <c r="J7" s="24" t="n">
        <v>0.95</v>
      </c>
      <c r="K7" s="24" t="n">
        <v>0.95</v>
      </c>
      <c r="L7" s="24" t="n">
        <v>0.95</v>
      </c>
      <c r="M7" s="24" t="n">
        <v>0.95</v>
      </c>
      <c r="N7" s="24" t="n">
        <v>0.95</v>
      </c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customFormat="false" ht="15" hidden="false" customHeight="false" outlineLevel="0" collapsed="false">
      <c r="A8" s="30" t="str">
        <f aca="false">IF('فعالیت‌ها'!A8="","",'فعالیت‌ها'!A8)</f>
        <v>A3</v>
      </c>
      <c r="B8" s="30" t="str">
        <f aca="false">IF('فعالیت‌ها'!B8="","",'فعالیت‌ها'!B8)</f>
        <v>تأمین مصالح و تجهیزات</v>
      </c>
      <c r="C8" s="24"/>
      <c r="D8" s="24"/>
      <c r="E8" s="24"/>
      <c r="F8" s="24" t="n">
        <v>0.1</v>
      </c>
      <c r="G8" s="24" t="n">
        <v>0.2</v>
      </c>
      <c r="H8" s="24" t="n">
        <v>0.3</v>
      </c>
      <c r="I8" s="24" t="n">
        <v>0.4</v>
      </c>
      <c r="J8" s="24" t="n">
        <v>0.45</v>
      </c>
      <c r="K8" s="24" t="n">
        <v>0.55</v>
      </c>
      <c r="L8" s="24" t="n">
        <v>0.65</v>
      </c>
      <c r="M8" s="24" t="n">
        <v>0.75</v>
      </c>
      <c r="N8" s="24" t="n">
        <v>0.75</v>
      </c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customFormat="false" ht="15" hidden="false" customHeight="false" outlineLevel="0" collapsed="false">
      <c r="A9" s="30" t="str">
        <f aca="false">IF('فعالیت‌ها'!A9="","",'فعالیت‌ها'!A9)</f>
        <v>A4</v>
      </c>
      <c r="B9" s="30" t="str">
        <f aca="false">IF('فعالیت‌ها'!B9="","",'فعالیت‌ها'!B9)</f>
        <v>آماده‌سازی کارگاه</v>
      </c>
      <c r="C9" s="24"/>
      <c r="D9" s="24"/>
      <c r="E9" s="24"/>
      <c r="F9" s="24"/>
      <c r="G9" s="24" t="n">
        <v>0.3</v>
      </c>
      <c r="H9" s="24" t="n">
        <v>0.6</v>
      </c>
      <c r="I9" s="24" t="n">
        <v>0.9</v>
      </c>
      <c r="J9" s="24" t="n">
        <v>0.9</v>
      </c>
      <c r="K9" s="24" t="n">
        <v>0.9</v>
      </c>
      <c r="L9" s="24" t="n">
        <v>0.9</v>
      </c>
      <c r="M9" s="24" t="n">
        <v>0.9</v>
      </c>
      <c r="N9" s="24" t="n">
        <v>0.9</v>
      </c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customFormat="false" ht="15" hidden="false" customHeight="false" outlineLevel="0" collapsed="false">
      <c r="A10" s="30" t="str">
        <f aca="false">IF('فعالیت‌ها'!A10="","",'فعالیت‌ها'!A10)</f>
        <v>A5</v>
      </c>
      <c r="B10" s="30" t="str">
        <f aca="false">IF('فعالیت‌ها'!B10="","",'فعالیت‌ها'!B10)</f>
        <v>اجرای فاز ۱</v>
      </c>
      <c r="C10" s="24"/>
      <c r="D10" s="24"/>
      <c r="E10" s="24"/>
      <c r="F10" s="24"/>
      <c r="G10" s="24"/>
      <c r="H10" s="24"/>
      <c r="I10" s="24" t="n">
        <v>0.1</v>
      </c>
      <c r="J10" s="24" t="n">
        <v>0.15</v>
      </c>
      <c r="K10" s="24" t="n">
        <v>0.25</v>
      </c>
      <c r="L10" s="24" t="n">
        <v>0.3</v>
      </c>
      <c r="M10" s="24" t="n">
        <v>0.4</v>
      </c>
      <c r="N10" s="24" t="n">
        <v>0.45</v>
      </c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customFormat="false" ht="15" hidden="false" customHeight="false" outlineLevel="0" collapsed="false">
      <c r="A11" s="30" t="str">
        <f aca="false">IF('فعالیت‌ها'!A11="","",'فعالیت‌ها'!A11)</f>
        <v>A6</v>
      </c>
      <c r="B11" s="30" t="str">
        <f aca="false">IF('فعالیت‌ها'!B11="","",'فعالیت‌ها'!B11)</f>
        <v>اجرای فاز ۲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customFormat="false" ht="15" hidden="false" customHeight="false" outlineLevel="0" collapsed="false">
      <c r="A12" s="30" t="str">
        <f aca="false">IF('فعالیت‌ها'!A12="","",'فعالیت‌ها'!A12)</f>
        <v>A7</v>
      </c>
      <c r="B12" s="30" t="str">
        <f aca="false">IF('فعالیت‌ها'!B12="","",'فعالیت‌ها'!B12)</f>
        <v>تأسیسات و نازک‌کاری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customFormat="false" ht="15" hidden="false" customHeight="false" outlineLevel="0" collapsed="false">
      <c r="A13" s="30" t="str">
        <f aca="false">IF('فعالیت‌ها'!A13="","",'فعالیت‌ها'!A13)</f>
        <v>A8</v>
      </c>
      <c r="B13" s="30" t="str">
        <f aca="false">IF('فعالیت‌ها'!B13="","",'فعالیت‌ها'!B13)</f>
        <v>تحویل و مستندسازی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customFormat="false" ht="15" hidden="false" customHeight="false" outlineLevel="0" collapsed="false">
      <c r="A14" s="30" t="str">
        <f aca="false">IF('فعالیت‌ها'!A14="","",'فعالیت‌ها'!A14)</f>
        <v/>
      </c>
      <c r="B14" s="30" t="str">
        <f aca="false">IF('فعالیت‌ها'!B14="","",'فعالیت‌ها'!B14)</f>
        <v/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customFormat="false" ht="15" hidden="false" customHeight="false" outlineLevel="0" collapsed="false">
      <c r="A15" s="30" t="str">
        <f aca="false">IF('فعالیت‌ها'!A15="","",'فعالیت‌ها'!A15)</f>
        <v/>
      </c>
      <c r="B15" s="30" t="str">
        <f aca="false">IF('فعالیت‌ها'!B15="","",'فعالیت‌ها'!B15)</f>
        <v/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</row>
    <row r="16" customFormat="false" ht="15" hidden="false" customHeight="false" outlineLevel="0" collapsed="false">
      <c r="A16" s="30" t="str">
        <f aca="false">IF('فعالیت‌ها'!A16="","",'فعالیت‌ها'!A16)</f>
        <v/>
      </c>
      <c r="B16" s="30" t="str">
        <f aca="false">IF('فعالیت‌ها'!B16="","",'فعالیت‌ها'!B16)</f>
        <v/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</row>
    <row r="17" customFormat="false" ht="15" hidden="false" customHeight="false" outlineLevel="0" collapsed="false">
      <c r="A17" s="30" t="str">
        <f aca="false">IF('فعالیت‌ها'!A17="","",'فعالیت‌ها'!A17)</f>
        <v/>
      </c>
      <c r="B17" s="30" t="str">
        <f aca="false">IF('فعالیت‌ها'!B17="","",'فعالیت‌ها'!B17)</f>
        <v/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customFormat="false" ht="15" hidden="false" customHeight="false" outlineLevel="0" collapsed="false">
      <c r="A18" s="30" t="str">
        <f aca="false">IF('فعالیت‌ها'!A18="","",'فعالیت‌ها'!A18)</f>
        <v/>
      </c>
      <c r="B18" s="30" t="str">
        <f aca="false">IF('فعالیت‌ها'!B18="","",'فعالیت‌ها'!B18)</f>
        <v/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</row>
    <row r="19" customFormat="false" ht="15" hidden="false" customHeight="false" outlineLevel="0" collapsed="false">
      <c r="A19" s="30" t="str">
        <f aca="false">IF('فعالیت‌ها'!A19="","",'فعالیت‌ها'!A19)</f>
        <v/>
      </c>
      <c r="B19" s="30" t="str">
        <f aca="false">IF('فعالیت‌ها'!B19="","",'فعالیت‌ها'!B19)</f>
        <v/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</row>
    <row r="20" customFormat="false" ht="15" hidden="false" customHeight="false" outlineLevel="0" collapsed="false">
      <c r="A20" s="30" t="str">
        <f aca="false">IF('فعالیت‌ها'!A20="","",'فعالیت‌ها'!A20)</f>
        <v/>
      </c>
      <c r="B20" s="30" t="str">
        <f aca="false">IF('فعالیت‌ها'!B20="","",'فعالیت‌ها'!B20)</f>
        <v/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</sheetData>
  <mergeCells count="2">
    <mergeCell ref="A1:AB1"/>
    <mergeCell ref="A2:A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2026-10-06T08:11:16Z</dcterms:created>
  <dc:creator>openpyxl</dc:creator>
  <dc:description/>
  <dc:language>en-US</dc:language>
  <cp:lastModifiedBy/>
  <dcterms:modified xsi:type="dcterms:W3CDTF">2026-10-06T08:11:18Z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